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2017\Tervezés\T17_015_SÁP_Támasz\Költségvetés\"/>
    </mc:Choice>
  </mc:AlternateContent>
  <bookViews>
    <workbookView xWindow="480" yWindow="405" windowWidth="27795" windowHeight="14070" activeTab="1"/>
  </bookViews>
  <sheets>
    <sheet name="Záradék" sheetId="29" r:id="rId1"/>
    <sheet name="Összesítő" sheetId="28" r:id="rId2"/>
    <sheet name="Zsaluzás és állványozás" sheetId="26" r:id="rId3"/>
    <sheet name="Irtás, föld- és sziklamunka" sheetId="24" r:id="rId4"/>
    <sheet name="Síkalapozás" sheetId="22" r:id="rId5"/>
    <sheet name="Helyszíni beton és vasbeton mun" sheetId="21" r:id="rId6"/>
    <sheet name="Előregyártott épületszerkezeti " sheetId="20" r:id="rId7"/>
    <sheet name="Falazás és egyéb kőművesmunka" sheetId="19" r:id="rId8"/>
    <sheet name="Ácsmunka" sheetId="18" r:id="rId9"/>
    <sheet name="Vakolás és rabicolás" sheetId="17" r:id="rId10"/>
    <sheet name="Szárazépítés" sheetId="15" r:id="rId11"/>
    <sheet name="Tetőfedés" sheetId="14" r:id="rId12"/>
    <sheet name="Aljzatkészítés, hideg- és meleg" sheetId="13" r:id="rId13"/>
    <sheet name="Bádogozás" sheetId="12" r:id="rId14"/>
    <sheet name="Fa- és műanyag szerkezet elhely" sheetId="11" r:id="rId15"/>
    <sheet name="Fém nyílászáró és épületlakatos" sheetId="10" r:id="rId16"/>
    <sheet name="Felületképzés" sheetId="9" r:id="rId17"/>
    <sheet name="Szigetelés" sheetId="8" r:id="rId18"/>
    <sheet name="Kőburkolat készítése" sheetId="7" r:id="rId19"/>
    <sheet name="Elektromosenergia-ellátás, vill" sheetId="6" r:id="rId20"/>
    <sheet name="Megújuló energiahasznosító bere" sheetId="4" r:id="rId21"/>
    <sheet name="Épületgépészeti csővezeték szer" sheetId="1" r:id="rId22"/>
    <sheet name="Épületgépészeti szerelvények és" sheetId="2" r:id="rId23"/>
    <sheet name="Kert- és parképítési munka" sheetId="3" r:id="rId24"/>
    <sheet name="Eszköz" sheetId="34" r:id="rId25"/>
  </sheets>
  <definedNames>
    <definedName name="_xlnm.Print_Area" localSheetId="8">Ácsmunka!$A$1:$I$21</definedName>
    <definedName name="_xlnm.Print_Area" localSheetId="12">'Aljzatkészítés, hideg- és meleg'!$A$1:$I$49</definedName>
    <definedName name="_xlnm.Print_Area" localSheetId="13">Bádogozás!$A$1:$I$22</definedName>
    <definedName name="_xlnm.Print_Area" localSheetId="19">'Elektromosenergia-ellátás, vill'!$A$1:$I$29</definedName>
    <definedName name="_xlnm.Print_Area" localSheetId="6">'Előregyártott épületszerkezeti '!$A$1:$I$19</definedName>
    <definedName name="_xlnm.Print_Area" localSheetId="21">'Épületgépészeti csővezeték szer'!$A$1:$I$85</definedName>
    <definedName name="_xlnm.Print_Area" localSheetId="22">'Épületgépészeti szerelvények és'!$A$1:$I$33</definedName>
    <definedName name="_xlnm.Print_Area" localSheetId="24">Eszköz!$A$1:$I$41</definedName>
    <definedName name="_xlnm.Print_Area" localSheetId="14">'Fa- és műanyag szerkezet elhely'!$A$1:$I$43</definedName>
    <definedName name="_xlnm.Print_Area" localSheetId="7">'Falazás és egyéb kőművesmunka'!$A$1:$I$19</definedName>
    <definedName name="_xlnm.Print_Area" localSheetId="16">Felületképzés!$A$1:$I$19</definedName>
    <definedName name="_xlnm.Print_Area" localSheetId="15">'Fém nyílászáró és épületlakatos'!$A$1:$I$11</definedName>
    <definedName name="_xlnm.Print_Area" localSheetId="5">'Helyszíni beton és vasbeton mun'!$A$1:$I$22</definedName>
    <definedName name="_xlnm.Print_Area" localSheetId="3">'Irtás, föld- és sziklamunka'!$A$1:$I$18</definedName>
    <definedName name="_xlnm.Print_Area" localSheetId="23">'Kert- és parképítési munka'!$A$1:$I$10</definedName>
    <definedName name="_xlnm.Print_Area" localSheetId="18">'Kőburkolat készítése'!$A$1:$I$9</definedName>
    <definedName name="_xlnm.Print_Area" localSheetId="20">'Megújuló energiahasznosító bere'!$A$1:$I$9</definedName>
    <definedName name="_xlnm.Print_Area" localSheetId="1">Összesítő!$A$2:$C$26</definedName>
    <definedName name="_xlnm.Print_Area" localSheetId="4">Síkalapozás!$A$1:$I$7</definedName>
    <definedName name="_xlnm.Print_Area" localSheetId="10">Szárazépítés!$A$1:$I$11</definedName>
    <definedName name="_xlnm.Print_Area" localSheetId="17">Szigetelés!$A$1:$I$25</definedName>
    <definedName name="_xlnm.Print_Area" localSheetId="11">Tetőfedés!$A$1:$I$23</definedName>
    <definedName name="_xlnm.Print_Area" localSheetId="9">'Vakolás és rabicolás'!$A$1:$I$37</definedName>
    <definedName name="_xlnm.Print_Area" localSheetId="0">Záradék!$A$1:$D$22</definedName>
    <definedName name="_xlnm.Print_Area" localSheetId="2">'Zsaluzás és állványozás'!$A$1:$I$15</definedName>
  </definedNames>
  <calcPr calcId="152511" fullPrecision="0"/>
</workbook>
</file>

<file path=xl/calcChain.xml><?xml version="1.0" encoding="utf-8"?>
<calcChain xmlns="http://schemas.openxmlformats.org/spreadsheetml/2006/main">
  <c r="I35" i="34" l="1"/>
  <c r="H35" i="34"/>
  <c r="I34" i="34"/>
  <c r="H34" i="34"/>
  <c r="I33" i="34"/>
  <c r="H33" i="34"/>
  <c r="I32" i="34"/>
  <c r="H32" i="34"/>
  <c r="H31" i="34"/>
  <c r="I31" i="34"/>
  <c r="I30" i="34"/>
  <c r="H30" i="34"/>
  <c r="I29" i="34"/>
  <c r="H29" i="34"/>
  <c r="I28" i="34"/>
  <c r="H28" i="34"/>
  <c r="I27" i="34"/>
  <c r="H27" i="34"/>
  <c r="H25" i="34"/>
  <c r="I25" i="34"/>
  <c r="I24" i="34"/>
  <c r="H24" i="34"/>
  <c r="I23" i="34"/>
  <c r="H23" i="34"/>
  <c r="H22" i="34"/>
  <c r="I22" i="34"/>
  <c r="I21" i="34"/>
  <c r="H21" i="34"/>
  <c r="I19" i="34"/>
  <c r="H19" i="34"/>
  <c r="I18" i="34"/>
  <c r="H18" i="34"/>
  <c r="I17" i="34"/>
  <c r="H17" i="34"/>
  <c r="H16" i="34"/>
  <c r="I16" i="34"/>
  <c r="I15" i="34"/>
  <c r="H15" i="34"/>
  <c r="I14" i="34"/>
  <c r="H14" i="34"/>
  <c r="H12" i="34"/>
  <c r="I12" i="34"/>
  <c r="I11" i="34"/>
  <c r="H11" i="34"/>
  <c r="I10" i="34"/>
  <c r="H10" i="34"/>
  <c r="I9" i="34"/>
  <c r="H9" i="34"/>
  <c r="I8" i="34"/>
  <c r="H8" i="34"/>
  <c r="H6" i="34"/>
  <c r="I6" i="34"/>
  <c r="I4" i="34"/>
  <c r="H4" i="34"/>
  <c r="H37" i="34" l="1"/>
  <c r="B25" i="28" s="1"/>
  <c r="I37" i="34"/>
  <c r="C25" i="28" s="1"/>
  <c r="I83" i="1" l="1"/>
  <c r="H83" i="1"/>
  <c r="I81" i="1"/>
  <c r="H81" i="1"/>
  <c r="I79" i="1"/>
  <c r="H79" i="1"/>
  <c r="I77" i="1"/>
  <c r="H77" i="1"/>
  <c r="I75" i="1"/>
  <c r="H75" i="1"/>
  <c r="I73" i="1"/>
  <c r="H73" i="1"/>
  <c r="I71" i="1"/>
  <c r="H71" i="1"/>
  <c r="I69" i="1"/>
  <c r="H69" i="1"/>
  <c r="I67" i="1"/>
  <c r="H67" i="1"/>
  <c r="I65" i="1"/>
  <c r="H65" i="1"/>
  <c r="I63" i="1"/>
  <c r="H63" i="1"/>
  <c r="I61" i="1"/>
  <c r="H61" i="1"/>
  <c r="I59" i="1"/>
  <c r="H59" i="1"/>
  <c r="I57" i="1"/>
  <c r="H57" i="1"/>
  <c r="I54" i="1"/>
  <c r="H54" i="1"/>
  <c r="I52" i="1"/>
  <c r="H52" i="1"/>
  <c r="I50" i="1"/>
  <c r="H50" i="1"/>
  <c r="I48" i="1"/>
  <c r="H48" i="1"/>
  <c r="I46" i="1"/>
  <c r="H46" i="1"/>
  <c r="I44" i="1"/>
  <c r="H44" i="1"/>
  <c r="I42" i="1"/>
  <c r="H42" i="1"/>
  <c r="I40" i="1"/>
  <c r="H40" i="1"/>
  <c r="I38" i="1"/>
  <c r="H38" i="1"/>
  <c r="I36" i="1"/>
  <c r="H36" i="1"/>
  <c r="I34" i="1"/>
  <c r="H34" i="1"/>
  <c r="I32" i="1"/>
  <c r="H32" i="1"/>
  <c r="I30" i="1"/>
  <c r="H30" i="1"/>
  <c r="I28" i="1"/>
  <c r="H28" i="1"/>
  <c r="I26" i="1"/>
  <c r="H26" i="1"/>
  <c r="I24" i="1"/>
  <c r="H24" i="1"/>
  <c r="I22" i="1"/>
  <c r="H22" i="1"/>
  <c r="I20" i="1"/>
  <c r="H20" i="1"/>
  <c r="I18" i="1"/>
  <c r="H18" i="1"/>
  <c r="I15" i="1"/>
  <c r="H15" i="1"/>
  <c r="I13" i="1"/>
  <c r="H13" i="1"/>
  <c r="I11" i="1"/>
  <c r="H11" i="1"/>
  <c r="I9" i="1"/>
  <c r="H9" i="1"/>
  <c r="I7" i="1"/>
  <c r="H7" i="1"/>
  <c r="I5" i="1"/>
  <c r="H5" i="1"/>
  <c r="I15" i="19"/>
  <c r="H15" i="19"/>
  <c r="I8" i="3" l="1"/>
  <c r="H8" i="3"/>
  <c r="I6" i="3"/>
  <c r="H6" i="3"/>
  <c r="I4" i="3"/>
  <c r="H4" i="3"/>
  <c r="H8" i="15" l="1"/>
  <c r="I8" i="15"/>
  <c r="I19" i="12"/>
  <c r="H19" i="12"/>
  <c r="I7" i="10"/>
  <c r="H7" i="10"/>
  <c r="I23" i="8"/>
  <c r="I21" i="8"/>
  <c r="H21" i="8"/>
  <c r="I20" i="8"/>
  <c r="I18" i="8"/>
  <c r="H18" i="8"/>
  <c r="H23" i="8" l="1"/>
  <c r="H20" i="8"/>
  <c r="I41" i="11"/>
  <c r="H41" i="11"/>
  <c r="I35" i="11"/>
  <c r="I31" i="11"/>
  <c r="I29" i="11"/>
  <c r="H13" i="11"/>
  <c r="I27" i="11" l="1"/>
  <c r="H27" i="11"/>
  <c r="I33" i="11"/>
  <c r="H33" i="11"/>
  <c r="I37" i="11"/>
  <c r="H37" i="11"/>
  <c r="H35" i="11"/>
  <c r="H31" i="11"/>
  <c r="H29" i="11"/>
  <c r="I15" i="11"/>
  <c r="H15" i="11"/>
  <c r="I13" i="11"/>
  <c r="I3" i="1" l="1"/>
  <c r="I85" i="1" s="1"/>
  <c r="C22" i="28" s="1"/>
  <c r="H3" i="1"/>
  <c r="H85" i="1" s="1"/>
  <c r="B22" i="28" s="1"/>
  <c r="I6" i="15"/>
  <c r="H6" i="15"/>
  <c r="I16" i="18"/>
  <c r="H16" i="18"/>
  <c r="I18" i="18"/>
  <c r="H18" i="18"/>
  <c r="H13" i="20" l="1"/>
  <c r="I13" i="20" l="1"/>
  <c r="I13" i="26"/>
  <c r="H13" i="26"/>
  <c r="I20" i="21" l="1"/>
  <c r="H20" i="21"/>
  <c r="H17" i="20" l="1"/>
  <c r="I17" i="20"/>
  <c r="I11" i="20"/>
  <c r="H11" i="20"/>
  <c r="I15" i="9"/>
  <c r="H15" i="9"/>
  <c r="I13" i="9"/>
  <c r="H13" i="9"/>
  <c r="I11" i="9"/>
  <c r="H11" i="9"/>
  <c r="I27" i="6"/>
  <c r="H27" i="6"/>
  <c r="I25" i="6"/>
  <c r="H25" i="6"/>
  <c r="I23" i="6"/>
  <c r="H23" i="6"/>
  <c r="I31" i="2"/>
  <c r="H31" i="2"/>
  <c r="I29" i="2"/>
  <c r="H29" i="2"/>
  <c r="I27" i="2"/>
  <c r="H27" i="2"/>
  <c r="I25" i="2"/>
  <c r="H25" i="2"/>
  <c r="I23" i="2"/>
  <c r="H23" i="2"/>
  <c r="I21" i="2"/>
  <c r="H21" i="2"/>
  <c r="I19" i="2"/>
  <c r="H19" i="2"/>
  <c r="I17" i="2"/>
  <c r="H17" i="2"/>
  <c r="I15" i="2"/>
  <c r="H15" i="2"/>
  <c r="I13" i="2"/>
  <c r="H13" i="2"/>
  <c r="I11" i="2"/>
  <c r="H11" i="2"/>
  <c r="I9" i="2"/>
  <c r="H9" i="2"/>
  <c r="I21" i="6"/>
  <c r="H21" i="6"/>
  <c r="I7" i="4"/>
  <c r="H7" i="4"/>
  <c r="I11" i="26"/>
  <c r="H11" i="26"/>
  <c r="I9" i="26"/>
  <c r="H9" i="26"/>
  <c r="H7" i="26"/>
  <c r="H3" i="26"/>
  <c r="I14" i="24"/>
  <c r="H14" i="24"/>
  <c r="I12" i="24"/>
  <c r="H12" i="24"/>
  <c r="I10" i="24"/>
  <c r="H10" i="24"/>
  <c r="I8" i="24"/>
  <c r="H8" i="24"/>
  <c r="I4" i="24"/>
  <c r="H4" i="24"/>
  <c r="I18" i="21"/>
  <c r="H18" i="21"/>
  <c r="I16" i="21"/>
  <c r="H16" i="21"/>
  <c r="I14" i="21"/>
  <c r="H14" i="21"/>
  <c r="I6" i="21"/>
  <c r="H6" i="21"/>
  <c r="I4" i="21"/>
  <c r="H4" i="21"/>
  <c r="I15" i="20"/>
  <c r="H15" i="20"/>
  <c r="I9" i="20"/>
  <c r="H9" i="20"/>
  <c r="I7" i="20"/>
  <c r="H7" i="20"/>
  <c r="I5" i="20"/>
  <c r="H5" i="20"/>
  <c r="I3" i="20"/>
  <c r="H3" i="20"/>
  <c r="I13" i="19"/>
  <c r="H13" i="19"/>
  <c r="I11" i="19"/>
  <c r="H11" i="19"/>
  <c r="I9" i="19"/>
  <c r="H9" i="19"/>
  <c r="I7" i="19"/>
  <c r="H7" i="19"/>
  <c r="I5" i="19"/>
  <c r="H5" i="19"/>
  <c r="I14" i="18"/>
  <c r="H14" i="18"/>
  <c r="I12" i="18"/>
  <c r="H12" i="18"/>
  <c r="I35" i="17"/>
  <c r="H35" i="17"/>
  <c r="I33" i="17"/>
  <c r="H33" i="17"/>
  <c r="I31" i="17"/>
  <c r="H31" i="17"/>
  <c r="I29" i="17"/>
  <c r="H29" i="17"/>
  <c r="I27" i="17"/>
  <c r="H27" i="17"/>
  <c r="I25" i="17"/>
  <c r="H25" i="17"/>
  <c r="I23" i="17"/>
  <c r="H21" i="17"/>
  <c r="I15" i="17"/>
  <c r="I13" i="17"/>
  <c r="H13" i="17"/>
  <c r="I11" i="17"/>
  <c r="H11" i="17"/>
  <c r="H9" i="17"/>
  <c r="I7" i="17"/>
  <c r="H7" i="17"/>
  <c r="I5" i="17"/>
  <c r="H5" i="17"/>
  <c r="I3" i="17"/>
  <c r="I4" i="15"/>
  <c r="H4" i="15"/>
  <c r="H11" i="15" s="1"/>
  <c r="I21" i="14"/>
  <c r="H21" i="14"/>
  <c r="I19" i="14"/>
  <c r="H19" i="14"/>
  <c r="H17" i="14"/>
  <c r="I15" i="14"/>
  <c r="H15" i="14"/>
  <c r="I13" i="14"/>
  <c r="H13" i="14"/>
  <c r="I11" i="14"/>
  <c r="H11" i="14"/>
  <c r="I9" i="14"/>
  <c r="H9" i="14"/>
  <c r="I7" i="14"/>
  <c r="H7" i="14"/>
  <c r="I5" i="14"/>
  <c r="I47" i="13"/>
  <c r="H47" i="13"/>
  <c r="I45" i="13"/>
  <c r="H45" i="13"/>
  <c r="I43" i="13"/>
  <c r="H43" i="13"/>
  <c r="I41" i="13"/>
  <c r="H41" i="13"/>
  <c r="I39" i="13"/>
  <c r="H39" i="13"/>
  <c r="I37" i="13"/>
  <c r="H37" i="13"/>
  <c r="I35" i="13"/>
  <c r="H35" i="13"/>
  <c r="I33" i="13"/>
  <c r="H33" i="13"/>
  <c r="I31" i="13"/>
  <c r="H31" i="13"/>
  <c r="I29" i="13"/>
  <c r="H29" i="13"/>
  <c r="I27" i="13"/>
  <c r="H27" i="13"/>
  <c r="I25" i="13"/>
  <c r="H25" i="13"/>
  <c r="I23" i="13"/>
  <c r="H23" i="13"/>
  <c r="I21" i="13"/>
  <c r="H21" i="13"/>
  <c r="I19" i="13"/>
  <c r="H19" i="13"/>
  <c r="I17" i="13"/>
  <c r="H17" i="13"/>
  <c r="I15" i="13"/>
  <c r="H15" i="13"/>
  <c r="I13" i="13"/>
  <c r="H13" i="13"/>
  <c r="I11" i="13"/>
  <c r="H11" i="13"/>
  <c r="I9" i="13"/>
  <c r="H9" i="13"/>
  <c r="I7" i="13"/>
  <c r="H7" i="13"/>
  <c r="I5" i="13"/>
  <c r="H5" i="13"/>
  <c r="I3" i="13"/>
  <c r="H3" i="13"/>
  <c r="I15" i="12"/>
  <c r="H15" i="12"/>
  <c r="I13" i="12"/>
  <c r="H13" i="12"/>
  <c r="I11" i="12"/>
  <c r="H11" i="12"/>
  <c r="I9" i="12"/>
  <c r="H9" i="12"/>
  <c r="I7" i="12"/>
  <c r="H7" i="12"/>
  <c r="I5" i="12"/>
  <c r="H5" i="12"/>
  <c r="I3" i="12"/>
  <c r="H3" i="12"/>
  <c r="I39" i="11"/>
  <c r="H39" i="11"/>
  <c r="I25" i="11"/>
  <c r="H25" i="11"/>
  <c r="I23" i="11"/>
  <c r="H23" i="11"/>
  <c r="I21" i="11"/>
  <c r="H21" i="11"/>
  <c r="I19" i="11"/>
  <c r="H19" i="11"/>
  <c r="I17" i="11"/>
  <c r="H17" i="11"/>
  <c r="I11" i="11"/>
  <c r="H11" i="11"/>
  <c r="I9" i="11"/>
  <c r="H9" i="11"/>
  <c r="I7" i="11"/>
  <c r="H7" i="11"/>
  <c r="I3" i="11"/>
  <c r="H3" i="11"/>
  <c r="I5" i="10"/>
  <c r="H5" i="10"/>
  <c r="I3" i="10"/>
  <c r="H3" i="10"/>
  <c r="I17" i="9"/>
  <c r="H17" i="9"/>
  <c r="I9" i="9"/>
  <c r="H9" i="9"/>
  <c r="I7" i="9"/>
  <c r="H7" i="9"/>
  <c r="I5" i="9"/>
  <c r="H5" i="9"/>
  <c r="I7" i="8"/>
  <c r="H7" i="8"/>
  <c r="I3" i="8"/>
  <c r="H3" i="8"/>
  <c r="I7" i="7"/>
  <c r="H7" i="7"/>
  <c r="I5" i="7"/>
  <c r="H5" i="7"/>
  <c r="I3" i="7"/>
  <c r="H3" i="7"/>
  <c r="I19" i="6"/>
  <c r="H19" i="6"/>
  <c r="I17" i="6"/>
  <c r="H17" i="6"/>
  <c r="I15" i="6"/>
  <c r="H15" i="6"/>
  <c r="I13" i="6"/>
  <c r="H13" i="6"/>
  <c r="I11" i="6"/>
  <c r="H11" i="6"/>
  <c r="I9" i="6"/>
  <c r="H9" i="6"/>
  <c r="I7" i="6"/>
  <c r="H7" i="6"/>
  <c r="I5" i="6"/>
  <c r="H5" i="6"/>
  <c r="I3" i="6"/>
  <c r="H3" i="6"/>
  <c r="I5" i="4"/>
  <c r="H5" i="4"/>
  <c r="I3" i="4"/>
  <c r="H3" i="4"/>
  <c r="I7" i="2"/>
  <c r="H7" i="2"/>
  <c r="I5" i="2"/>
  <c r="H5" i="2"/>
  <c r="I3" i="2"/>
  <c r="H3" i="2"/>
  <c r="H10" i="3"/>
  <c r="B24" i="28" s="1"/>
  <c r="I13" i="8"/>
  <c r="H29" i="6" l="1"/>
  <c r="B20" i="28" s="1"/>
  <c r="H9" i="4"/>
  <c r="B21" i="28" s="1"/>
  <c r="I29" i="6"/>
  <c r="C20" i="28" s="1"/>
  <c r="B11" i="28"/>
  <c r="I19" i="20"/>
  <c r="C7" i="28" s="1"/>
  <c r="H19" i="20"/>
  <c r="B7" i="28" s="1"/>
  <c r="I11" i="15"/>
  <c r="C11" i="28" s="1"/>
  <c r="H33" i="2"/>
  <c r="B23" i="28" s="1"/>
  <c r="H13" i="8"/>
  <c r="I11" i="10"/>
  <c r="C16" i="28" s="1"/>
  <c r="H11" i="10"/>
  <c r="B16" i="28" s="1"/>
  <c r="H49" i="13"/>
  <c r="B13" i="28" s="1"/>
  <c r="I21" i="17"/>
  <c r="H23" i="17"/>
  <c r="I9" i="17"/>
  <c r="I6" i="18"/>
  <c r="H6" i="18"/>
  <c r="H10" i="18"/>
  <c r="I4" i="18"/>
  <c r="I10" i="18"/>
  <c r="I6" i="24"/>
  <c r="H5" i="22"/>
  <c r="H6" i="24"/>
  <c r="I3" i="26"/>
  <c r="I5" i="26"/>
  <c r="I7" i="26"/>
  <c r="I5" i="22"/>
  <c r="I9" i="7"/>
  <c r="C19" i="28" s="1"/>
  <c r="I16" i="24"/>
  <c r="H16" i="24"/>
  <c r="H15" i="17"/>
  <c r="I10" i="3"/>
  <c r="C24" i="28" s="1"/>
  <c r="I33" i="2"/>
  <c r="C23" i="28" s="1"/>
  <c r="I5" i="11"/>
  <c r="I43" i="11" s="1"/>
  <c r="C15" i="28" s="1"/>
  <c r="H5" i="11"/>
  <c r="H43" i="11" s="1"/>
  <c r="B15" i="28" s="1"/>
  <c r="I12" i="21"/>
  <c r="H12" i="21"/>
  <c r="H3" i="19"/>
  <c r="H19" i="19" s="1"/>
  <c r="B8" i="28" s="1"/>
  <c r="I3" i="19"/>
  <c r="I19" i="19" s="1"/>
  <c r="C8" i="28" s="1"/>
  <c r="H3" i="17"/>
  <c r="H17" i="12"/>
  <c r="H22" i="12" s="1"/>
  <c r="I17" i="12"/>
  <c r="I22" i="12" s="1"/>
  <c r="C14" i="28" s="1"/>
  <c r="I9" i="4"/>
  <c r="C21" i="28" s="1"/>
  <c r="I49" i="13"/>
  <c r="C13" i="28" s="1"/>
  <c r="I8" i="21"/>
  <c r="H8" i="21"/>
  <c r="H9" i="8"/>
  <c r="I8" i="18"/>
  <c r="H8" i="18"/>
  <c r="I17" i="14"/>
  <c r="H5" i="26"/>
  <c r="H15" i="26" s="1"/>
  <c r="H9" i="7"/>
  <c r="I3" i="14"/>
  <c r="H3" i="14"/>
  <c r="H23" i="14" s="1"/>
  <c r="I23" i="14" l="1"/>
  <c r="C12" i="28" s="1"/>
  <c r="I21" i="18"/>
  <c r="C9" i="28" s="1"/>
  <c r="I31" i="6"/>
  <c r="I13" i="15"/>
  <c r="I9" i="8"/>
  <c r="H21" i="18"/>
  <c r="B9" i="28" s="1"/>
  <c r="I15" i="26"/>
  <c r="C3" i="28" s="1"/>
  <c r="I10" i="21"/>
  <c r="I22" i="21" s="1"/>
  <c r="C6" i="28" s="1"/>
  <c r="H10" i="21"/>
  <c r="H22" i="21" s="1"/>
  <c r="B3" i="28"/>
  <c r="B12" i="28"/>
  <c r="I5" i="8"/>
  <c r="H5" i="8"/>
  <c r="I15" i="8"/>
  <c r="H15" i="8"/>
  <c r="B14" i="28"/>
  <c r="I24" i="12"/>
  <c r="H18" i="24"/>
  <c r="I18" i="24"/>
  <c r="C4" i="28" s="1"/>
  <c r="H3" i="22"/>
  <c r="H7" i="22" s="1"/>
  <c r="I3" i="22"/>
  <c r="I7" i="22" s="1"/>
  <c r="C5" i="28" s="1"/>
  <c r="I11" i="8"/>
  <c r="H11" i="8"/>
  <c r="B19" i="28"/>
  <c r="I11" i="7"/>
  <c r="I3" i="9"/>
  <c r="I19" i="9" s="1"/>
  <c r="C17" i="28" s="1"/>
  <c r="H3" i="9"/>
  <c r="H19" i="9" s="1"/>
  <c r="H17" i="17"/>
  <c r="I17" i="17"/>
  <c r="I25" i="14" l="1"/>
  <c r="I17" i="26"/>
  <c r="B17" i="28"/>
  <c r="I21" i="9"/>
  <c r="B4" i="28"/>
  <c r="I20" i="24"/>
  <c r="I19" i="17"/>
  <c r="I37" i="17" s="1"/>
  <c r="C10" i="28" s="1"/>
  <c r="H19" i="17"/>
  <c r="H37" i="17" s="1"/>
  <c r="B10" i="28" s="1"/>
  <c r="I9" i="22"/>
  <c r="B5" i="28"/>
  <c r="H25" i="8"/>
  <c r="B6" i="28"/>
  <c r="I24" i="21"/>
  <c r="I25" i="8"/>
  <c r="C18" i="28" s="1"/>
  <c r="C26" i="28" l="1"/>
  <c r="D14" i="29" s="1"/>
  <c r="D15" i="29" s="1"/>
  <c r="B18" i="28"/>
  <c r="I27" i="8"/>
  <c r="B26" i="28" l="1"/>
  <c r="C27" i="28" l="1"/>
  <c r="C14" i="29"/>
  <c r="C15" i="29" s="1"/>
  <c r="C17" i="29" l="1"/>
  <c r="C18" i="29" l="1"/>
  <c r="C19" i="29" s="1"/>
</calcChain>
</file>

<file path=xl/sharedStrings.xml><?xml version="1.0" encoding="utf-8"?>
<sst xmlns="http://schemas.openxmlformats.org/spreadsheetml/2006/main" count="1021" uniqueCount="556">
  <si>
    <t>Munkanem megnevezése</t>
  </si>
  <si>
    <t>Anyag összege</t>
  </si>
  <si>
    <t>Díj összege</t>
  </si>
  <si>
    <t>Ssz.</t>
  </si>
  <si>
    <t>Tételszám</t>
  </si>
  <si>
    <t>Tétel szövege</t>
  </si>
  <si>
    <t>Menny.</t>
  </si>
  <si>
    <t>Egység</t>
  </si>
  <si>
    <t>Anyag egységár</t>
  </si>
  <si>
    <t>Díj egységre</t>
  </si>
  <si>
    <t>Anyag összesen</t>
  </si>
  <si>
    <t>Díj összesen</t>
  </si>
  <si>
    <t>klt</t>
  </si>
  <si>
    <t>db</t>
  </si>
  <si>
    <t>Munkanem összesen:</t>
  </si>
  <si>
    <t>15-001-2</t>
  </si>
  <si>
    <t>m2</t>
  </si>
  <si>
    <t>Sávalap kétoldalas zsaluzása fa zsaluzattal, max. 0,8 m magasságig  Bővítmény fala alatt. böv.</t>
  </si>
  <si>
    <t>15-004-21.1.1.1</t>
  </si>
  <si>
    <t>Gerendazsaluzás, 20-60 cm oldalmagasság között, fa zsaluzattal, alátámasztó állvánnyal,  böv.</t>
  </si>
  <si>
    <t>15-004-31.1</t>
  </si>
  <si>
    <t>Koszorúzsaluzás, zsaluzattól függetlenül, párkány nélkül  böv.</t>
  </si>
  <si>
    <t>15-004-52</t>
  </si>
  <si>
    <t>Befogott karú lépcső zsaluzása, alátámasztó állvánnyal,  4 m magasságig, a fokok és a lépcsőoldal bezsaluzásával, fa zsaluzattal</t>
  </si>
  <si>
    <t>15-012-6.2</t>
  </si>
  <si>
    <t>Zsaluzás és állványozás</t>
  </si>
  <si>
    <t>21-002-1.1</t>
  </si>
  <si>
    <t>m3</t>
  </si>
  <si>
    <t>Humuszos termőréteg, termőföld leszedése, terítése gépi erővel, 18%-os terephajlásig, bármilyen talajban, szállítással, 50,0 m-ig</t>
  </si>
  <si>
    <t>21-003-5.1.1.2</t>
  </si>
  <si>
    <t>21-004-4.2.2-0120015</t>
  </si>
  <si>
    <t>Talajjavító réteg készítése vonalas létesítményeknél, 3,00 m szélesség felett, osztályozatlan kavicsból Nyers homokos kavics, NHK 0/63 Q-TT, Nyékládháza  böv.</t>
  </si>
  <si>
    <t>21-004-5.1.1.1</t>
  </si>
  <si>
    <t>Tükörkészítés tömörítés nélkül, sík felületen gépi erővel, kiegészítő kézi munkával talajosztály: I-IV.  böv.</t>
  </si>
  <si>
    <t>21-008-2.1.2</t>
  </si>
  <si>
    <t>Tömörítés bármely tömörítési osztályban gépi erővel, nagy felületen, tömörségi fok: 90%  böv.</t>
  </si>
  <si>
    <t>21-011-7.2-0120015</t>
  </si>
  <si>
    <t>Feltöltések alap- és lábazati falak közé és alagsori vagy alá nem pincézett földszinti padozatok alá, az anyag szétterítésével, mozgatásával, kézi döngöléssel, osztályozatlan kavicsból Nyers homokos kavics, NHK 0/63 Q-TT, Nyékládháza  böv.</t>
  </si>
  <si>
    <t>21-011-11.4</t>
  </si>
  <si>
    <t>Irtás, föld- és sziklamunka</t>
  </si>
  <si>
    <t>23-003-2-0222210</t>
  </si>
  <si>
    <t>23-003-11.1-0222210</t>
  </si>
  <si>
    <t>Síkalapozás</t>
  </si>
  <si>
    <t>31-001-1.2.2-0220907</t>
  </si>
  <si>
    <t>t</t>
  </si>
  <si>
    <t>Betonacél helyszíni szerelése  függőleges vagy vízszintes tartószerkezetbe, bordás betonacélból, 12-20 mm átmérő között FERALPI hidegen húzott borda nélküli betonacél, 6 m-es szálban, BHS55.50  12 mm  böv.</t>
  </si>
  <si>
    <t>31-001-2-0451505</t>
  </si>
  <si>
    <t>Hegesztett betonacél háló szerelése tartószerkezetbe FERALPI 10K1010 építési síkháló; 5,00 x 2,15 m; 100 x 100 mm osztással Ø 10,0 / 10,0 BHB55.50  böv.</t>
  </si>
  <si>
    <t>31-021-1.1.2-0230110</t>
  </si>
  <si>
    <t>31-021-2.1.2-0230110</t>
  </si>
  <si>
    <t>31-021-10.1.1.1-0230110</t>
  </si>
  <si>
    <t>31-030-11.1.1.2-0121410</t>
  </si>
  <si>
    <t>31-032-2.1.1.1-0212501</t>
  </si>
  <si>
    <t>Kontaktesztrich készítése kézi feldolgozással, cementbázisú esztrichből C12 szilárdsági osztálynak megfelelően, 3 cm vastagságban LB-Knauf ESTRICH/Cementesztrich ZE12, Cikkszám: K00619611  Felújítás belső terekben (emelet)</t>
  </si>
  <si>
    <t>Helyszíni beton és vasbeton munka</t>
  </si>
  <si>
    <t>32-000-2.2</t>
  </si>
  <si>
    <t>Vízszintes tartószerkezeti elem bontása és kiemelése, vasbeton gerenda vagy áthidaló, 0,11-0,30 t/db tömeg között</t>
  </si>
  <si>
    <t>32-000-6.1</t>
  </si>
  <si>
    <t>Gerendás födémek gerendaközeinek bontása, kerámia béléselemek bontása 4 cm felbetonnal együtt</t>
  </si>
  <si>
    <t>32-000-8.2.1</t>
  </si>
  <si>
    <t>Kerítés vagy kapuoszlop vasbetonelemek bontása, kézi erővel, betonba ágyazott, 0,2 t/db tömegig</t>
  </si>
  <si>
    <t>32-002-1.1.1-0119901</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</si>
  <si>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1,00 m</t>
  </si>
  <si>
    <t>32-002-1.1.1-0119904</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</si>
  <si>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1,75 m</t>
  </si>
  <si>
    <t>Előregyártott épületszerkezeti elem elhelyezése és szerelése</t>
  </si>
  <si>
    <t>33-000-1.1.2.1</t>
  </si>
  <si>
    <t>Teherhordó és kitöltő falazat bontása, égetett agyag-kerámia termékekből, falazóblokkból, bármilyen falvastagsággal,</t>
  </si>
  <si>
    <t>33-000-21.1.1.2.2</t>
  </si>
  <si>
    <t>Válaszfal bontása, égetett agyag-kerámia termékekből, erősítő pillérrel vagy erősítő pillér nélkül falazva, üreges kerámia válaszfaltéglából, 10 cm vastagságig,</t>
  </si>
  <si>
    <t>33-001-1.1.3.3.1.2.2-0127464</t>
  </si>
  <si>
    <t>Teherhordó és kitöltő falazat készítése, égetett agyag-kerámia termékekből, síkracsiszolt nútféderes elemekből, 300 mm falvastagságban, 300x250x249 mm-es méretű kézi falazóblokkból, feles elem felhasználásával, vékony falazóhabarcsba falazva POROTHERM 30 N+F Profi nútféderes kézi falazóblokk, 300x250x249 mm, Porotherm Profi vékony falazóhabarccsal  böv.</t>
  </si>
  <si>
    <t>33-001-1.3.3.2.1.1-0200300</t>
  </si>
  <si>
    <t>Teherhordó és kitöltő falazat készítése, beton, könnyűbeton falazóblokk vagy zsaluzóelem termékekből, 240-250 mm falvastagságban, 250x500x250 mm-es méretű beton zsaluzóelemből, kitöltő betonnal, betonacél beépítéssel ZS 25-ös zsaluzóelem, 250/500/250 mm, C12/15-16/kissé képlékeny kavicsbeton, B 38.24:8 mm átmérőjű betonacél  böv.</t>
  </si>
  <si>
    <t>33-007-1.6.1.1-0321293</t>
  </si>
  <si>
    <t>m</t>
  </si>
  <si>
    <t>Koszorúelem elhelyezése, fagyapot termékekből, függőleges felületen, födémperemeken mechanikai rögzítéssel, 50 mm vastagságban HERATEKTA koszorúelem fagyapot szigetelőelem, 200/50 mm, 1 m hosszú  böv.</t>
  </si>
  <si>
    <t>33-091-1.1.1-2110002</t>
  </si>
  <si>
    <t>Teherhordó és kitöltő falazat, égetett agyag-kerámia termékekből, nyílásbefalazás, nyílásszűkítés vagy kisebb falpótlások, 250 mm és ennél vastagabb falban csorbázatvéséssel, nyílásbefalazás, nyílásszűkítés vagy kisebb falpótlások, Kisméretű tömör tégla 250x120x65 mm I.o. M 1 (Hf10-mc) falazó, cementes mészhabarcs</t>
  </si>
  <si>
    <t>Falazás és egyéb kőművesmunka</t>
  </si>
  <si>
    <t>35-000-2.1</t>
  </si>
  <si>
    <t>Tetőlécezés bontása bármely egyszeres hornyolt cserépfedés alatt</t>
  </si>
  <si>
    <t>35-000-4</t>
  </si>
  <si>
    <t>Tetődeszkázat bontása</t>
  </si>
  <si>
    <t>35-002-3-0095871</t>
  </si>
  <si>
    <t>Párafékező, párazáró fólia terítése 15 cm-es átfedéssel FATRAPAR 0,15 mm vastag polietilén párazáró fólia, Cikkszám: 8200</t>
  </si>
  <si>
    <t>35-003-1.1-0410024</t>
  </si>
  <si>
    <t>Tetőlécezés hornyolt cserépfedés alá Fenyő tetőléc 3-6,5 m 25x50 mm</t>
  </si>
  <si>
    <t>35-004-1.3</t>
  </si>
  <si>
    <t>Deszkázás ereszdeszkázás gyalult, hornyolt deszkával, hajópadlóval</t>
  </si>
  <si>
    <t>35-011-1.3.2-0211271</t>
  </si>
  <si>
    <t>Faanyag gomba és rovarkártevő elleni megelőző, egyidejűleg égéskésleltető védelme merítéses, bemártásos, fürösztéses technológiával felhordott anyaggal KEMIKÁL TETOL FB égéskésleltető, gomba- és rovarkárosítás elleni, faanyagvédő szer, zöld</t>
  </si>
  <si>
    <t>Ácsmunka</t>
  </si>
  <si>
    <t>36-003-1.1.1.1.1-0415923</t>
  </si>
  <si>
    <t>Oldalfalvakolat készítése, kézi felhordással, zsákos kiszerelésű szárazhabarcsból, sima, normál mész-cement vakolat, 1 cm vastagságban Baumit Uni Vakolat Fehér, Cikkszám: 152201  böv. / felújít.</t>
  </si>
  <si>
    <t>36-003-2.1.1.2.1-0415923</t>
  </si>
  <si>
    <t>Mennyezetvakolat készítése, kézi felhordással, zsákos kiszerelésű szárazhabarcsból, sima, könnyített mész-cement vakolat, 1 cm vastagságban Baumit Uni Vakolat Fehér, Cikkszám: 152201  böv. / felújít.</t>
  </si>
  <si>
    <t>36-005-21.2.6.2-0415392</t>
  </si>
  <si>
    <t>Vékonyvakolatok, színvakolatok felhordása alapozott, előkészített felületre, vödrös kiszerelésű anyagból, szilikon vékonyvakolat készítése, egy rétegben, 1,5-2,5 mm-es szemcsemérettel Baumit SilikonTop (Baumit Szilikon) vakolat, dörzsölt 2 mm, 5, 4, 3 színcsoport   böv. / felújít.</t>
  </si>
  <si>
    <t>36-005-31.1.1</t>
  </si>
  <si>
    <t>Vékonyvakolatok, színvakolatok felhordása alapozott, előkészített felületre, vödrös kiszerelésű anyagból, díszvakolat készítése, egy rétegben, homlokzaton, Ablakdíszek körbe  böv. / felújít.</t>
  </si>
  <si>
    <t>36-007-9.1.1-0415939</t>
  </si>
  <si>
    <t>36-007-9.2-0415421</t>
  </si>
  <si>
    <t>Lábazati vakolatok; díszítő és lábazati műgyantás kötőanyagú vakolatréteg felhordása, kézi erővel, vödrös kiszerelésű anyagból Baumit MosaikTop (Baumit Mozaik) vakolat 2 mm-es szemcseméret, 24 féle szín, Cikkszám: 255201  böv. / felújít.</t>
  </si>
  <si>
    <t>36-011-6-0391213</t>
  </si>
  <si>
    <t>Üvegszövet háló elhelyezése, függőleges, vízszintes,  ferde vagy íves felületen Baumit felirat nélküli üvegszövet, Cikkszám: 956199  böv. / felújít.</t>
  </si>
  <si>
    <t>36-011-7-0415908</t>
  </si>
  <si>
    <t>Üvegszövet háló beágyazása, függőleges, vízszintes,  ferde vagy íves felületen Baumit openContact (Baumit Open) ragasztó tapasz fehér, Cikkszám: 123359  böv. / felújít.</t>
  </si>
  <si>
    <t>36-051-1.3-0191056</t>
  </si>
  <si>
    <t>Beltéri vakolóprofilok elhelyezése, horganyzott acélból, alumíniumból, rozsdamentes acélból, 6 - 12 mm vakolatvastagsághoz, felületen PROTEKTOR beltéri vakolóprofil falfelületen 10 mm vakolathoz, alumínium, Cikkszám: 9005</t>
  </si>
  <si>
    <t>36-051-3-0191452</t>
  </si>
  <si>
    <t>Burkolati profilok elhelyezése hidegburkolathoz, rozsdamentes acélból, 8 - 12 mm burkolatvastagsághoz, pozitív sarkokra PROTEKTOR burkolati profil pozitív sarokra 10 mm burkolathoz, rozsdamentes acél, Cikkszám: 2160</t>
  </si>
  <si>
    <t>36-051-6.2.1-0149064</t>
  </si>
  <si>
    <t>Kültéri vakolóprofilok elhelyezése, utólagos (táblás) hőszigetelő rendszerhez (EPS), polisztirol,PVC,alumínium,rozsdam.acél,horg.acél, üvegszövet, 30 - 160 mm hőszigeteléshez, pozitív sarkokra MASTERPLAST Thermomaster PVC élvédő 10+10 cm üvegszövet hálóval, Cikkszám: 0107-10100000</t>
  </si>
  <si>
    <t>36-051-6.2.3-0191851</t>
  </si>
  <si>
    <t>Kültéri vakolóprofilok elhelyezése, utólagos (táblás) hőszigetelő rendszerhez (EPS), rozsdamentes acélból, alumíniumból, 30 - 160 mm hőszigeteléshez, lábazati indító profilok egyenes falakhoz PROTEKTOR kültéri lábazati indító profil egyenes falhoz 140 mm utólagos hőszigeteléshez, alumínium, Cikkszám: 9213</t>
  </si>
  <si>
    <t>36-051-7.1-0192103</t>
  </si>
  <si>
    <t>Szárazépítési profilok elhelyezése glettelési és gipszkarton munkákhoz, PVC-ből, kemény PVC-ből, horganyzott acélból, alumíniumból, élvédő profilok pozitív sarkokhoz PROTEKTOR élvédő profil pozitív sarokhoz gipszkarton élvédelemhez, alumínium, Cikkszám: 9002</t>
  </si>
  <si>
    <t>36-090-1.1.3-0550030</t>
  </si>
  <si>
    <t>Vakolatjavítás oldalfalon, tégla-, beton-, kőfelületen vagy építőlemezen, a meglazult, sérült vakolat előzetes leverésével, hiánypótlás 25% felett Hvb4-mc, beltéri, vakoló, cementes mészhabarcs mészpéppel</t>
  </si>
  <si>
    <t>36-090-1.3.1.3-0550030</t>
  </si>
  <si>
    <t>Vakolatjavítás mennyezeten, sík vasbeton téglabetétes, téglatálcás födémen, íves boltozaton  vagy építőelemen a meglazult, sérült vakolat leverésével, hiánypótlás 25 % felett Hvb4-mc, beltéri, vakoló, cementes mészhabarcs mészpéppel</t>
  </si>
  <si>
    <t>36-090-4.3.3</t>
  </si>
  <si>
    <t>Homlokzati nyíláskeret javítása, sarokösszedolgozással, 21-25 cm kiterített szélességig, hiánypótlás 25% felett</t>
  </si>
  <si>
    <t>Vakolás és rabicolás</t>
  </si>
  <si>
    <t>39-003-1.1.1.3.1-2210202</t>
  </si>
  <si>
    <t>Szárazépítés</t>
  </si>
  <si>
    <t>41-000-4</t>
  </si>
  <si>
    <t>Cserépfedés bontása (bármely rendszerű)</t>
  </si>
  <si>
    <t>41-003-101.1.1.1-0116242</t>
  </si>
  <si>
    <t>41-003-119.2-0116244</t>
  </si>
  <si>
    <t>Sajtolt égetett agyag tetőcserepeknél oromszegély készítése, szegő- vagy szegélycserép fektetése és rögzítése CREATON Balance szegélycserép (bal/jobb), (2,4 db/m) natúrvörös</t>
  </si>
  <si>
    <t>41-003-119.2-0116249</t>
  </si>
  <si>
    <t>Sajtolt égetett agyag tetőcserepeknél oromszegély készítése, szegő- vagy szegélycserép fektetése és rögzítése CREATON Balance taréjszellőző szegélycserép (bal/jobb) natúrvörös</t>
  </si>
  <si>
    <t>41-003-119.4-0116172</t>
  </si>
  <si>
    <t>Sajtolt égetett agyag tetőcserepeknél taréjgerinc készítése gerinccseréppel, gerinccserép-rögzítővel, fésűs gerincelemmel, gerincszellőző-szalaggal (zárócserép alkalmazása szükséges) vagy kúpalátéttel CREATON Balance, Futura, Simfonie, Rapido kerámia kúpcserép, PR natúrvörös</t>
  </si>
  <si>
    <t>41-003-119.6-0116248</t>
  </si>
  <si>
    <t>Sajtolt égetett agyag tetőcserepeknél taréjszellőző cserép elhelyezése taréjgerinchez CREATON Balance taréjszellőző cserép (3,7 db/m) natúrvörös</t>
  </si>
  <si>
    <t>41-003-119.11.1-0116172</t>
  </si>
  <si>
    <t>Sajtolt égetett agyag tetőcserepeknél élgerinc készítése, gerinccseréppel, gerinccserép-rögzítővel,gerincszellőző-szalaggal, fésűs gerincelemmel vagy kúpalátéttel CREATON Balance, Futura, Simfonie, Rapido kerámia kúpcserép, PR natúrvörös</t>
  </si>
  <si>
    <t>41-003-119.32-0116438</t>
  </si>
  <si>
    <t>Sajtolt égetett agyag tetőcserepeknél antennakivezető vagy csatornaszellőző egység elhelyezése CREATON kerámia antennakivezető cserép NW 60, gumicsatlakozóval és EPDM mandzsettával, minden cseréptípus, natúrvörös</t>
  </si>
  <si>
    <t>41-003-119.33-0116503</t>
  </si>
  <si>
    <t>Sajtolt égetett agyag tetőcserepeknél tetőkibúvó ablak elhelyezése CREATON tetőkibuvó ablak 45 x 55 cm szigetelt, antracit, nyitási irány beállítható minden cseréptípushoz</t>
  </si>
  <si>
    <t>Tetőfedés</t>
  </si>
  <si>
    <t>42-000-2.1</t>
  </si>
  <si>
    <t>42-000-2.2</t>
  </si>
  <si>
    <t>42-000-3.1</t>
  </si>
  <si>
    <t>42-011-1.1.1.1-0215098</t>
  </si>
  <si>
    <t>42-011-1.1.1.2-0415538</t>
  </si>
  <si>
    <t>42-011-2.1.1.1-0215098</t>
  </si>
  <si>
    <t>Padlóburkolat hordozószerkezetének felületelőkészítése beltérben, beton alapfelületen felületelőkészítő alapozó és tapadóhíd felhordása egy rétegben Baumit Grund, nedvszívó alapfelület alapozására, Cikkszám: 960163</t>
  </si>
  <si>
    <t>42-011-2.1.1.2-0415538</t>
  </si>
  <si>
    <t>Padlóburkolat hordozószerkezetének felületelőkészítése beltérben, beton alapfelületen kenhető víz- és páraszigetelés felhordása egy rétegben,  hajlaterősítő szalag elhelyezésével Baumacol Proof folyékony fólia, Cikkszám: 956522</t>
  </si>
  <si>
    <t>42-011-2.1.1.4.1-0215097</t>
  </si>
  <si>
    <t>Padlóburkolat hordozószerkezetének felületelőkészítése beltérben, beton alapfelületen önterülő felületkiegyenlítés készítése 5 mm átlagos rétegvastagságban Baumit Nivello Duo önterülő aljzatkiegyenlítő, max.: 3-10 mm, Cikkszám: 156517</t>
  </si>
  <si>
    <t>42-011-2.2.1.1-0215098</t>
  </si>
  <si>
    <t>Padlóburkolat hordozószerkezetének felületelőkészítése kültérben, hőterhelt felületen beton alapfelületen felületelőkészítő alapozó és tapadóhíd felhordása egy rétegben Baumit Grund, nedvszívó alapfelület alapozására, Cikkszám: 960163</t>
  </si>
  <si>
    <t>42-011-2.2.1.4.1-0314385</t>
  </si>
  <si>
    <t>Padlóburkolat hordozószerkezetének felületelőkészítése kültérben, hőterhelt felületen beton alapfelületen önterülő felületkiegyenlítés készítése 5 mm átlagos rétegvastagságban MUREXIN FMA 30 kültéri aljzatkiegyenlítő</t>
  </si>
  <si>
    <t>42-011-2.2.2.4.1-0313033</t>
  </si>
  <si>
    <t>Padlóburkolat hordozószerkezetének felületelőkészítése kültérben, hőterhelt felületen meglévő hidegburkolaton önterülő felületkiegyenlítés készítése 5 mm átlagos rétegvastagságban MAPEI Planex kültéri, önterülő, aljzatkiegyenlítő simítóhabarcs</t>
  </si>
  <si>
    <t>42-012-1.1.1.2.1.1-0415534</t>
  </si>
  <si>
    <t>Fal-, pillér-, oszlopburkolat készítése beltérben, tégla, beton, vakolt alapfelületen, gres, kőporcelán lappal, kötésben vagy hálósan, 3-5 mm vtg. ragasztóba rakva, 1-10 mm fugaszélességgel, 20x20 - 40x40 cm közötti lapmérettel Baumacol FlexTop, C2TE S1, flexibilis csemperagsztó, Cikkszám: 156201 Baumacol Prémium fugázó CG2 6 mm-ig, színes, Cikkszám: 961021-38</t>
  </si>
  <si>
    <t>42-022-1.1.1.2.1.1-0415534</t>
  </si>
  <si>
    <t>Padlóburkolat készítése, beltérben, tégla, beton, vakolt alapfelületen, gres, kőporcelán lappal, kötésben vagy hálósan, 3-5 mm vtg. ragasztóba rakva, 1-10 mm fugaszélességgel, 20x20 - 40x40 cm közötti lapmérettel Baumacol FlexTop, C2TE S1, flexibilis csemperagsztó, Cikkszám: 156201 Baumacol Prémium fugázó CG2 6 mm-ig, színes, Cikkszám: 961021-38</t>
  </si>
  <si>
    <t>42-022-1.2.1.2.1.1-0415534</t>
  </si>
  <si>
    <t>Padlóburkolat készítése, kültérben, hőterhelt felületen, tégla, beton, vakolt alapfelületen, gres, kőporcelán lappal, kötésben vagy hálósan, 3-5 mm vtg. ragasztóba rakva, 1-10 mm fugaszélességgel, 20x20 - 40x40 cm közötti lapmérettel Baumacol FlexTop, C2TE S1, flexibilis csemperagsztó, Cikkszám: 156201 Baumacol Prémium fugázó CG2 6 mm-ig, színes, Cikkszám: 961021-38</t>
  </si>
  <si>
    <t>42-022-2.1.2.1.1-0415534</t>
  </si>
  <si>
    <t>Lábazatburkolat készítése, beltérben, gres, kőporcelán lappal, egyenes, egysoros kivitelben, 3-5 mm ragasztóba rakva, 1-10 mm fugaszélességgel, 10 cm magasságig, 20x20 - 40×40 cm közötti lapmérettel Baumacol FlexTop, C2TE S1, flexibilis csemperagsztó, Cikkszám: 156201 Baumacol Prémium fugázó CG2 6 mm-ig, színes, Cikkszám: 961021-38</t>
  </si>
  <si>
    <t>42-022-2.2.2.1.1-0415534</t>
  </si>
  <si>
    <t>Lábazatburkolat készítése, kültérben, gres, kőporcelán lappal, egyenes, egysoros kivitelben, 3-5 mm ragasztóba rakva, 1-10 mm fugaszélességgel, 10 cm magasságig, 20x20 - 40×40 cm közötti lapmérettel Baumacol FlexTop, C2TE S1, flexibilis csemperagsztó, Cikkszám: 156201 Baumacol Prémium fugázó CG2 6 mm-ig, színes, Cikkszám: 961021-38</t>
  </si>
  <si>
    <t>42-022-3.1.1.1.2.1-0415534</t>
  </si>
  <si>
    <t>Lépcsőburkolat készítése, beltérben, 3-10 mm ragasztóba rakva,  1-20 mm fugaszélességgel, járólap 35 cm szélességig,  3 cm lapvastagságig, (élvédelem nélkül) gres, kőporcelán lappal, 20x20 - 40×40 cm közötti lapmérettel Baumacol FlexTop, C2TE S1, flexibilis csemperagsztó, Cikkszám: 156201 Baumacol Prémium fugázó CG2 6 mm-ig, színes, Cikkszám: 961021-38</t>
  </si>
  <si>
    <t>42-022-3.2.1.1.2.1-0415534</t>
  </si>
  <si>
    <t>Lépcsőburkolat készítése, kültérben, 3-10 mm ragasztóba rakva,  1-20 mm fugaszélességgel, járólap 35 cm szélességig,  3 cm lapvastagságig, (élvédelem nélkül) gres, kőporcelán lappal, 20x20 - 40×40 cm közötti lapmérettel Baumacol FlexTop, C2TE S1, flexibilis csemperagsztó, Cikkszám: 156201 Baumacol Prémium fugázó CG2 6 mm-ig, színes, Cikkszám: 961021-38</t>
  </si>
  <si>
    <t>42-042-4.3.2</t>
  </si>
  <si>
    <t>Parkettafektetés laminált padló (parkettapanel) úsztatott fektetése kiegyenlített aljzatra, (szegélyléccel együtt) ragasztás nélkül, hangszigetelt réteggel ellátva</t>
  </si>
  <si>
    <t>42-071-3-0150432</t>
  </si>
  <si>
    <t>Kiegészítő profil utólagos elhelyezése padlóburkolatoknál, szintbeli hidegburkolatváltások esetén, rézből, alumíniumból, eloxált alumíniumból, acél és szálcsiszolt acélból, 14-25 mm szélességi mérettel Schlüter-RENO-T AE 2,5m, T burkolatváltó elox alu profil B=25mm, eloxált alu Rendelési szám: T9/25AE</t>
  </si>
  <si>
    <t>42-071-14-0148462</t>
  </si>
  <si>
    <t>Lépcsőprofil elhelyezése lépcsőfellépők biztonságos, csúszásmentes kialakításához, alumíniumból készült profillal, gumi csúszásgátló betéttel MUREXIN lépcsőprofil, MS 10 10 mm, szürke, hossz: 3 m</t>
  </si>
  <si>
    <t>42-072-7-0190155</t>
  </si>
  <si>
    <t>Sarokélvédő profilok elhelyezése 1,22 m-es magasságban IPC ragasztószalagos sarokélvédő, 38*38*1220 mm, R: B&amp;K I11248</t>
  </si>
  <si>
    <t>42-073-1.1-0313175</t>
  </si>
  <si>
    <t>Dilatációs és csatlakozó fuga kitöltése, szilikon alapú elasztikus tömítő anyaggal, 5 mm szélesség- és mélységben MAPEI Mapesil AC oldószermentes, ecetsavas, penészedésálló szilikon hézagkitöltőanyag</t>
  </si>
  <si>
    <t>Aljzatkészítés, hideg- és melegburkolat készítése</t>
  </si>
  <si>
    <t>43-000-1</t>
  </si>
  <si>
    <t>Függőereszcsatorna bontása, 50 cm kiterített szélességig</t>
  </si>
  <si>
    <t>43-000-5</t>
  </si>
  <si>
    <t>Lefolyó csatorna bontása 50 cm kiterített szélességig</t>
  </si>
  <si>
    <t>43-000-7</t>
  </si>
  <si>
    <t>Szegélyek, párkány könyöklő bontása, 100 cm kiterített szélességig</t>
  </si>
  <si>
    <t>43-002-1.2-0144003</t>
  </si>
  <si>
    <t>Függőereszcsatorna szerelése, félkörszelvényű, bármilyen kiterített szélességben, színes műanyagbevonatú horganyzott acéllemezből LINDAB Rainline R 150 félkörszelvényű függő ereszcsatorna, horganyzott acél + Elite bevonat, standard színben</t>
  </si>
  <si>
    <t>43-002-2.2-0144310</t>
  </si>
  <si>
    <t>Függőereszcsatorna kiegészítő szerelvények elhelyezése,  félkörszelvényű, bármilyen kiterített szélességben, színes műanyag bevonatú horganyzott acéllemezből LINDAB Rainline K 40 150 csatornatartó szegecselt rögzítőnyelvvel, hossz: 400 mm, porszórt</t>
  </si>
  <si>
    <t>43-002-11.2-0144013</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</si>
  <si>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</si>
  <si>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43-003-2.2.3-0993251</t>
  </si>
  <si>
    <t>Oromszegély szerelése, színes műanyagbevonatú horganyzott acéllemezből, 50 cm kiterített szélességgel LINDAB Seamline FOP szegély tűzihorganyzott acél + Classic bevonat, standard színben, 0,5 mm vtg., kiterített szélesség: 451-500 mm</t>
  </si>
  <si>
    <t>43-003-8.2.1-0144455</t>
  </si>
  <si>
    <t>Ablak- vagy szemöldökpárkány színes műanyagbevonatú horganyzott acéllemezből, 50 cm kiterített szélességig LINDAB UB10 alsó (ablak) párkánylemez Lv. 0,5 mm, 150 mm széles, 2 m hosszú, Classic bevonattal, standard színben</t>
  </si>
  <si>
    <t>Bádogozás</t>
  </si>
  <si>
    <t>44-000-1.2</t>
  </si>
  <si>
    <t>44-001-1.1.1.1-0131032</t>
  </si>
  <si>
    <t>44-001-1.1.1.1-0131034</t>
  </si>
  <si>
    <t>44-001-1.1.1.2-0131036</t>
  </si>
  <si>
    <t>44-001-1.1.1.2-0131046</t>
  </si>
  <si>
    <t>44-007-1.1.1.1.2-0145004</t>
  </si>
  <si>
    <t>44-012-1.1.1.3.2-0222051</t>
  </si>
  <si>
    <t>44-012-1.1.2.5.1-0222167</t>
  </si>
  <si>
    <t>44-013-1.1.2.6.3-0212506</t>
  </si>
  <si>
    <t>44-013-1.1.2.7.2-0212661</t>
  </si>
  <si>
    <t>44-027-1.2.2-0461510</t>
  </si>
  <si>
    <t>Fa- és műanyag szerkezet elhelyezése</t>
  </si>
  <si>
    <t>45-051-11.1.1.3-0183013</t>
  </si>
  <si>
    <t>45-051-11.2.1.3-0183013</t>
  </si>
  <si>
    <t>Fém nyílászáró és épületlakatos-szerkezet elhelyezése</t>
  </si>
  <si>
    <t>47-000-1.1.1.1</t>
  </si>
  <si>
    <t>Belső festéseknél felület előkészítése, részmunkák; többrétegű meszelés lekaparása bármilyen padozatú helyiségben, tagolatlan felületen</t>
  </si>
  <si>
    <t>47-000-1.21.1.1.1.2</t>
  </si>
  <si>
    <t>Belső festéseknél felület előkészítése, részmunkák; glettelés, hagyományos meszes glettel, vakolt felületen, bármilyen padozatú helyiségben, tagolt felületen</t>
  </si>
  <si>
    <t>47-010-1.1.2-0415917</t>
  </si>
  <si>
    <t>Normál nem egyenletes nedvszívóképességű ásványi falfelületek alapozása, felületmegerősítése, vizes-diszperziós akril bázisú alapozóval, tagolt felületen Baumit UniPrimer (Baumit Univerzális) univerzális alapozó Cikkszám: 255401</t>
  </si>
  <si>
    <t>47-011-15.1.1.1-0151201</t>
  </si>
  <si>
    <t>Diszperziós festés műanyag bázisú vizes-diszperziós  fehér vagy gyárilag színezett festékkel, új vagy régi lekapart, előkészített alapfelületen, vakolaton, két rétegben, tagolatlan sima felületen Diszperzit belső falfesték, fehér 100, EAN: 5996281027308</t>
  </si>
  <si>
    <t>47-031-3.1.6.2-0252538</t>
  </si>
  <si>
    <t>Külső fafelületek alapmázolása, színtelen műgyantalakkal vagy színes lazúr bevonóanyaggal, tagolt felületen Supralux Xyladecor Classic favédő vékonylazúr, paliszander,  EAN: 5992454832038</t>
  </si>
  <si>
    <t>Felületképzés</t>
  </si>
  <si>
    <t>48-002-1.3.1.2-0099010</t>
  </si>
  <si>
    <t>Talajnedvesség elleni szigetelés; Padlószigetelés, egy rétegben, minimum 4,0 mm vastag elasztomerbitumenes (SBS modifikált vagy SBS/oxidált duo) lemezzel, aljzathoz foltonként vagy sávokban olvasztásos ragasztással, átlapolásoknál teljes felületű hegesztéssel fektetve VILLAS E-PV 4 F/K Extra, poliészterfátyol hordozórétegű, 4 mm vastagságú, elasztomerbitumenes (SBS modifikált) lemez</t>
  </si>
  <si>
    <t>48-002-1.4.1.2-0099010</t>
  </si>
  <si>
    <t>Talajnedvesség elleni szigetelés; Lábazatszigetelés terepcsatlakozás felett 30 cm magasságig felvezetve, egy rétegben, minimum 4,0 mm vastag elasztomerbitumenes (SBS modifikált) lemezzel, az aljzathoz teljes felületű lángolvasztásos ragasztással, az átlapolásoknál teljes felületű hegesztéssel fektetve (rögzítés külön tételben) VILLAS E-PV 4 F/K Extra, poliészterfátyol hordozórétegű, 4 mm vastagságú, elasztomerbitumenes (SBS modifikált) lemez</t>
  </si>
  <si>
    <t>48-007-1.1.2-0154412</t>
  </si>
  <si>
    <t>48-010-1.1.2.2-0113312</t>
  </si>
  <si>
    <t>Homlokzati hőszigetelés, üvegszövetháló-erősítéssel, (mechanikai rögzítés, felületi zárás valamint kiegészítő profilok külön tételben szerepelnek), egyenes él-képzésű, normál homlokzati EPS hőszigetelő lapokkal, ragasztóporból képzett ragasztóba, tagolt sík, függőleges falon AUSTROTHERM AT H80 homlokzati hőszigetelő lemez,1000x500x140 mm</t>
  </si>
  <si>
    <t>48-010-1.5.1.1-0118007</t>
  </si>
  <si>
    <t>Homlokzati hőszigetelés, üvegszövetháló-erősítéssel, (mechanikai rögzítés, felületi zárás valamint kiegészítő profilok külön tételben szerepelnek), lépcsős él-képzésű, érdesített XPS hőszigetelő lapokkal, ragasztópaszta + cementből képzett ragasztóba, tagolatlan, sík, függőleges falon MASTERPLAST Isomaster XPS extrudált polisztirolhab lemez, 1250x600x100 mm, Cikkszám: 0510-8IR10000</t>
  </si>
  <si>
    <t>Szigetelés</t>
  </si>
  <si>
    <t>62-002-21.3-0617721</t>
  </si>
  <si>
    <t>62-003-7.1.1-0617471</t>
  </si>
  <si>
    <t>62-003-83.2-0618251</t>
  </si>
  <si>
    <t>Vakvezető és jelzőkő készítése, homokágyazatra fektetve, 10x20x6, 20x20x6, 20x30x6, 30x30x6 cm-es méretben KK KAVICS BETON Párizs segítőkő 20x20x6 cm, vörös   böv.</t>
  </si>
  <si>
    <t>Kőburkolat készítése</t>
  </si>
  <si>
    <t>71-000-1</t>
  </si>
  <si>
    <t>Vezetékek, kábelek és szerelvények bontása;</t>
  </si>
  <si>
    <t>71-001-1</t>
  </si>
  <si>
    <t>Merev, simafalú műanyag védőcső elhelyezése, elágazó dobozokkal,</t>
  </si>
  <si>
    <t>71-002-1</t>
  </si>
  <si>
    <t>Szigetelt vezeték elhelyezése védőcsőbe húzva vagy vezetékcsatornába fektetve, rézvezetővel, leágazó kötésekkel, szigetelés ellenállás méréssel, a szerelvényekhez csatlakozó vezetékvégek bekötése nélkül,</t>
  </si>
  <si>
    <t>71-005-1.1</t>
  </si>
  <si>
    <t>Komplett világítási  és telekommunikációs szerelvények; Fali kapcsolók elhelyezése,</t>
  </si>
  <si>
    <t>71-005-1.11</t>
  </si>
  <si>
    <t>Komplett világítási  és telekommunikációs szerelvények; Csatlakozóaljzat elhelyezése,</t>
  </si>
  <si>
    <t>71-009-1</t>
  </si>
  <si>
    <t>Áramköri kiselosztók</t>
  </si>
  <si>
    <t>71-009-5</t>
  </si>
  <si>
    <t>Acéllemez elosztószekrény elhelyezése, szerelőlappal,IP 43-65 védettséggel, bekötés és áramköri elemek nélkül,</t>
  </si>
  <si>
    <t>71-010-1.1.1</t>
  </si>
  <si>
    <t>Felületre szerelt lámpatest elhelyezése  előre elkészített tartószerkezetre, tükrös, nyitott, fénycsöves kivitelben, T5 fénycsöves</t>
  </si>
  <si>
    <t>71-012-2</t>
  </si>
  <si>
    <t>Mobil indukciós hurok</t>
  </si>
  <si>
    <t>Elektromosenergia-ellátás, villanyszerelés</t>
  </si>
  <si>
    <t>75-061-1.1.1.1.2</t>
  </si>
  <si>
    <t>Megújuló energiahasznosító berendezések</t>
  </si>
  <si>
    <t>81-000-1.1</t>
  </si>
  <si>
    <t>Csővezetékek bontása, horganyzott vagy fekete acélcsövek tartószerkezetről, vagy padlócsatornából lángvágással, deponálással,</t>
  </si>
  <si>
    <t>Épületgépészeti csővezeték szerelése</t>
  </si>
  <si>
    <t>82-000-1</t>
  </si>
  <si>
    <t>Szerelvények leszerelése,</t>
  </si>
  <si>
    <t>82-000-3</t>
  </si>
  <si>
    <t>Vízellátás berendezési tárgyak leszerelése,</t>
  </si>
  <si>
    <t>82-000-4.2.1</t>
  </si>
  <si>
    <t>Gáz- és fűtésszerelési berendezési tárgyak leszerelése, fűtésszerelési berendezési tárgyak kazánok</t>
  </si>
  <si>
    <t>Épületgépészeti szerelvények és berendezések szerelése</t>
  </si>
  <si>
    <t>91-021-1</t>
  </si>
  <si>
    <t>Kert- és parképítési munka</t>
  </si>
  <si>
    <t>Összesen:</t>
  </si>
  <si>
    <t xml:space="preserve">                                       </t>
  </si>
  <si>
    <t xml:space="preserve">                                                                              </t>
  </si>
  <si>
    <t>Megnevezés</t>
  </si>
  <si>
    <t>Anyagköltség</t>
  </si>
  <si>
    <t>Díjköltség</t>
  </si>
  <si>
    <t>1. Építmény közvetlen költségei</t>
  </si>
  <si>
    <t>1.1 Közvetlen önköltség összesen</t>
  </si>
  <si>
    <t>2.1 ÁFA vetítési alap</t>
  </si>
  <si>
    <t>2.2 Áfa</t>
  </si>
  <si>
    <t>3.  A munka ára</t>
  </si>
  <si>
    <r>
      <t>Fa nyílászáró szerkezetek bontása,  ajtó, ablak vagy kapu, 2,01-4,00 m</t>
    </r>
    <r>
      <rPr>
        <vertAlign val="superscript"/>
        <sz val="10"/>
        <color indexed="8"/>
        <rFont val="Arial Narrow"/>
        <family val="2"/>
        <charset val="238"/>
      </rPr>
      <t>2</t>
    </r>
    <r>
      <rPr>
        <sz val="10"/>
        <color indexed="8"/>
        <rFont val="Arial Narrow"/>
        <family val="2"/>
        <charset val="238"/>
      </rPr>
      <t xml:space="preserve"> között</t>
    </r>
  </si>
  <si>
    <r>
      <t>m</t>
    </r>
    <r>
      <rPr>
        <vertAlign val="superscript"/>
        <sz val="10"/>
        <color indexed="8"/>
        <rFont val="Arial Narrow"/>
        <family val="2"/>
        <charset val="238"/>
      </rPr>
      <t>2</t>
    </r>
  </si>
  <si>
    <r>
      <t>Egyszeres fedés sajtolt égetett agyag tetőcserepekkel, gyártótól és típustól független, rögzítés nélkül, 25-30° tetőhajlásszög között CREATON Balance alapcserép 8,4 db/m</t>
    </r>
    <r>
      <rPr>
        <vertAlign val="superscript"/>
        <sz val="10"/>
        <color indexed="8"/>
        <rFont val="Arial Narrow"/>
        <family val="2"/>
        <charset val="238"/>
      </rPr>
      <t>2</t>
    </r>
    <r>
      <rPr>
        <sz val="10"/>
        <color indexed="8"/>
        <rFont val="Arial Narrow"/>
        <family val="2"/>
        <charset val="238"/>
      </rPr>
      <t xml:space="preserve"> natúrvörös</t>
    </r>
  </si>
  <si>
    <r>
      <t>Vasbeton gerenda készítése,  X0v(H), XC1, XC2, XC3 környezeti osztályú,  kissé képlékeny vagy képlékeny konzisztenciájú betonból, kézi bedolgozással, vibrátoros tömörítéssel, 401-750 cm</t>
    </r>
    <r>
      <rPr>
        <vertAlign val="superscript"/>
        <sz val="10"/>
        <color indexed="8"/>
        <rFont val="Arial Narrow"/>
        <family val="2"/>
        <charset val="238"/>
      </rPr>
      <t>2</t>
    </r>
    <r>
      <rPr>
        <sz val="10"/>
        <color indexed="8"/>
        <rFont val="Arial Narrow"/>
        <family val="2"/>
        <charset val="238"/>
      </rPr>
      <t xml:space="preserve"> keresztmetszet között C20/25 - X0v(H) kissé képlékeny kavicsbeton keverék CEM 52,5 pc. D</t>
    </r>
    <r>
      <rPr>
        <vertAlign val="subscript"/>
        <sz val="10"/>
        <color indexed="8"/>
        <rFont val="Arial Narrow"/>
        <family val="2"/>
        <charset val="238"/>
      </rPr>
      <t>max</t>
    </r>
    <r>
      <rPr>
        <sz val="10"/>
        <color indexed="8"/>
        <rFont val="Arial Narrow"/>
        <family val="2"/>
        <charset val="238"/>
      </rPr>
      <t xml:space="preserve"> = 16 mm, m = 6,3  finomsági modulussal  böv.</t>
    </r>
  </si>
  <si>
    <r>
      <t>Vasbeton koszorú készítése, X0v(H), XC1, XC2, XC3 környezeti osztályú, kissé képlékeny vagy képlékeny konzisztenciájú betonból, kézi bedolgozással, vibrátoros tömörítéssel, 400 cm</t>
    </r>
    <r>
      <rPr>
        <vertAlign val="superscript"/>
        <sz val="10"/>
        <color indexed="8"/>
        <rFont val="Arial Narrow"/>
        <family val="2"/>
        <charset val="238"/>
      </rPr>
      <t>2</t>
    </r>
    <r>
      <rPr>
        <sz val="10"/>
        <color indexed="8"/>
        <rFont val="Arial Narrow"/>
        <family val="2"/>
        <charset val="238"/>
      </rPr>
      <t xml:space="preserve"> keresztmetszet felett C20/25 - X0v(H) kissé képlékeny kavicsbeton keverék CEM 52,5 pc. D</t>
    </r>
    <r>
      <rPr>
        <vertAlign val="subscript"/>
        <sz val="10"/>
        <color indexed="8"/>
        <rFont val="Arial Narrow"/>
        <family val="2"/>
        <charset val="238"/>
      </rPr>
      <t>max</t>
    </r>
    <r>
      <rPr>
        <sz val="10"/>
        <color indexed="8"/>
        <rFont val="Arial Narrow"/>
        <family val="2"/>
        <charset val="238"/>
      </rPr>
      <t xml:space="preserve"> = 16 mm, m = 6,3 finomsági modulussal  böv.</t>
    </r>
  </si>
  <si>
    <r>
      <t>Lépcső készítése betonból, X0b(H), X0v(H), XC1, XC2 környezeti osztályú, földnedves vagy kissé képlékeny konzisztenciájú betonból, helyszíni keveréssel és bedolgozással, kézi csömöszöléssel C20/25 - X0v(H) kissé képlékeny kavicsbeton keverék CEM 52,5 pc. D</t>
    </r>
    <r>
      <rPr>
        <vertAlign val="subscript"/>
        <sz val="10"/>
        <color indexed="8"/>
        <rFont val="Arial Narrow"/>
        <family val="2"/>
        <charset val="238"/>
      </rPr>
      <t>max</t>
    </r>
    <r>
      <rPr>
        <sz val="10"/>
        <color indexed="8"/>
        <rFont val="Arial Narrow"/>
        <family val="2"/>
        <charset val="238"/>
      </rPr>
      <t xml:space="preserve"> = 16 mm, m = 6,3 finomsági modulussal  böv.</t>
    </r>
  </si>
  <si>
    <r>
      <t>Vasbeton sáv-, talp- lemezalap készítése szivattyús technológiával, .....minőségű betonból C16/20 - X0v(H) képlékeny kavicsbeton keverék CEM 32,5 pc. D</t>
    </r>
    <r>
      <rPr>
        <vertAlign val="subscript"/>
        <sz val="10"/>
        <color indexed="8"/>
        <rFont val="Arial Narrow"/>
        <family val="2"/>
        <charset val="238"/>
      </rPr>
      <t>max</t>
    </r>
    <r>
      <rPr>
        <sz val="10"/>
        <color indexed="8"/>
        <rFont val="Arial Narrow"/>
        <family val="2"/>
        <charset val="238"/>
      </rPr>
      <t xml:space="preserve"> = 16 mm, m = 6,6 finomsági modulussal Falalap böv.</t>
    </r>
  </si>
  <si>
    <r>
      <t>Munkaárok földkiemelése közművesített területen, kézi erővel, bármely konzisztenciájú talajban, dúcolás nélkül, 2,0 m</t>
    </r>
    <r>
      <rPr>
        <vertAlign val="superscript"/>
        <sz val="10"/>
        <color indexed="8"/>
        <rFont val="Arial Narrow"/>
        <family val="2"/>
        <charset val="238"/>
      </rPr>
      <t>2</t>
    </r>
    <r>
      <rPr>
        <sz val="10"/>
        <color indexed="8"/>
        <rFont val="Arial Narrow"/>
        <family val="2"/>
        <charset val="238"/>
      </rPr>
      <t xml:space="preserve"> szelvényig, III. talajosztály</t>
    </r>
  </si>
  <si>
    <r>
      <t>Építési törmelék konténeres elszállítása, lerakása, lerakóhelyi díjjal, 6,0 m</t>
    </r>
    <r>
      <rPr>
        <vertAlign val="superscript"/>
        <sz val="10"/>
        <color indexed="8"/>
        <rFont val="Arial Narrow"/>
        <family val="2"/>
        <charset val="238"/>
      </rPr>
      <t>3</t>
    </r>
    <r>
      <rPr>
        <sz val="10"/>
        <color indexed="8"/>
        <rFont val="Arial Narrow"/>
        <family val="2"/>
        <charset val="238"/>
      </rPr>
      <t>-es konténerbe</t>
    </r>
  </si>
  <si>
    <r>
      <t>Homlokzati csőállvány állítása állványcsőből mint munkaállvány, szintenkénti pallóterítéssel, korláttal, lábdeszkával, kétlábas, 0,60-0,90 m padlószélességgel, munkapadló távolság 2,00 m, 2,00 kN/m</t>
    </r>
    <r>
      <rPr>
        <vertAlign val="superscript"/>
        <sz val="10"/>
        <color indexed="8"/>
        <rFont val="Arial Narrow"/>
        <family val="2"/>
        <charset val="238"/>
      </rPr>
      <t>2</t>
    </r>
    <r>
      <rPr>
        <sz val="10"/>
        <color indexed="8"/>
        <rFont val="Arial Narrow"/>
        <family val="2"/>
        <charset val="238"/>
      </rPr>
      <t xml:space="preserve"> terhelhetőséggel, állványépítés MSZ és alkalmazástechnikai kézikönyv szerint, 6,01-12,00 m munkapadló magasság között</t>
    </r>
  </si>
  <si>
    <t>Közlekedő</t>
  </si>
  <si>
    <t>Vékonyvakolatok, színvakolatok felhordása alapozott, előkészített felületre, vödrös kiszerelésű anyagból, szilikon vékonyvakolat készítése, egy rétegben, 1,5-2,5 mm-es szemcsemérettel Baumit SilikonTop (Baumit Szilikon) vakolat, dörzsölt 2 mm, 5, 4, 3 színcsoport   böv. / felújít. ALAPOZÓ</t>
  </si>
  <si>
    <t>36-005-21.2.6.2-0415391</t>
  </si>
  <si>
    <t xml:space="preserve">Lábazati vakolatok; lábazati alapvakolat felhordása kézi erővel,Baumit Lábazati alapvakolat Cikkszám: 151803  böv. / felújít. </t>
  </si>
  <si>
    <t>Fal-, pillér és oszlopburkolat hordozószerkezetének felületelőkészítése beltérben,  gipszkarton, tégla, beton és vakolt alapfelületen, kenhető víz- és páraszigetelés felhordása egy rétegben,  hajlaterősítő szalag elhelyezésével Baumacol Proof folyékony fólia, Cikkszám: 956522</t>
  </si>
  <si>
    <t>Fal-, pillér és oszlopburkolat hordozószerkezetének felületelőkészítése beltérben, gipszkarton, tégla, beton és vakolt alapfelületen, felületelőkészítő alapozó és tapadóhíd felhordása egy rétegben Baumit Grund, nedvszívó alapfelület alapozására, Cikkszám: 960163</t>
  </si>
  <si>
    <t>Tetőtér viszintes szigetelése FÖDÉMEN; Szaruzat közti szigetelés fa vagy fém fedélszék esetén  (rögzítés külön tételben), kőzetgyapot hőszigetelő lemezzel KNAUF INSULATION MPN általános kőzetgyapot szigetelő paplan, 1000x600 mm, 200 mm vtg</t>
  </si>
  <si>
    <t xml:space="preserve">Felirati betűk és számok felszerelése fa vagy falfelületre, fémlemezből, </t>
  </si>
  <si>
    <t>Kontaktesztrich készítése kézi feldolgozással, cementbázisú esztrichből C12 szilárdsági osztálynak megfelelően, 3 cm vastagságban LB-Knauf ESTRICH/Cementesztrich ZE12, Cikkszám: K00619611  Felújítás belső terekben (földszint)</t>
  </si>
  <si>
    <t>Előregyártott épületszerkezeti elem elhelyezése és szerelése
Előregyártott nyílásáthidalók, kiváltók elhelyezése tartószerkezetre
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POROTHERM S elemmagas kerámia burkolatú nyílásáthidaló, 1,25 m</t>
  </si>
  <si>
    <t>32-002-001.1.1-0119902</t>
  </si>
  <si>
    <t>Előregyártott épületszerkezeti elem elhelyezése és szerelése
Előregyártott nyílásáthidalók, kiváltók elhelyezése tartószerkezetre
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POROTHERM S elemmagas kerámia burkolatú nyílásáthidaló, 2,25 m</t>
  </si>
  <si>
    <t>32-002-001.1.1-0119906</t>
  </si>
  <si>
    <t>polc raktárba, földszintre, emeletre</t>
  </si>
  <si>
    <t>Étkezőbe beépített szekrény, tálaló eszközöknek</t>
  </si>
  <si>
    <t>1</t>
  </si>
  <si>
    <t>Eszköz</t>
  </si>
  <si>
    <t>2</t>
  </si>
  <si>
    <t>helyiség táblák az ajtókra</t>
  </si>
  <si>
    <t>mosdókba szappan adagoló</t>
  </si>
  <si>
    <t>5</t>
  </si>
  <si>
    <t>26</t>
  </si>
  <si>
    <t xml:space="preserve">Információs helyiség tábla </t>
  </si>
  <si>
    <t>75-111-001.1.3.2.2-0015611</t>
  </si>
  <si>
    <t>K-tétel</t>
  </si>
  <si>
    <t>K-Tétel</t>
  </si>
  <si>
    <t>820090972153</t>
  </si>
  <si>
    <t>Zuhanytálca vagy zuhanykabin elhelyezése és bekötése, zuhanytálca, csaptelep és szifon nélkül, acéllemez kivitelben Acéllemez zuhanytál, 800x800x110 mm</t>
  </si>
  <si>
    <t>820090974502</t>
  </si>
  <si>
    <t>WC csésze elhelyezése és bekötése, öblítőtartály, sarokszelep, WC ülőke,  nyomógomb nélkül, porcelánból, alsókifolyású, lapos öblítésű kivitelben ALFÖLDI/BÁZIS porcelán laposöblítésű WC csésze, 6 l alsó kifolyású, fehér, Kód: 4037 00 01</t>
  </si>
  <si>
    <t>820090975526</t>
  </si>
  <si>
    <t>WC öblítőtartály felszerelése és bekötése, monoblokkos, porcelán ALFÖLDI/SOLINAR öblítőtartály fedővel, 6003-as WC-khez beszerelt GEBERIT DUO szerelvénnyel, fehér, Kód: 6004 99</t>
  </si>
  <si>
    <t>820090976596</t>
  </si>
  <si>
    <t>Berendezési tárgyak szerelvényeinek felszerelése, sarokszelep szerelés MOFÉM sárgaréz sarokszelep 1/2"-1/2" sárgaréz, krómozott, 10 bar, Kód: 163-0002-00</t>
  </si>
  <si>
    <t>820090979502</t>
  </si>
  <si>
    <t>Csaptelepek és szerelvényeinek felszerelése, mosdócsaptelepek, álló illetve süllyesztett mosdócsaptelep MOFÉM Junior egykaros mosdócsaptelep, ECO kerámia vezérlőegység forrázás elleni védelemmel, kr. lánctartó szemmel, kód: 150-0021-00</t>
  </si>
  <si>
    <t>820090981483</t>
  </si>
  <si>
    <t>Csaptelepek és szerelvényeinek felszerelése, mosogató csaptelepek, álló, illetve süllyesztett mosogató csaptelep MOFÉM Junior egykaros álló mosogatócsaptelep, ECO kerámia vezérlőegység forrázás elleni védelemmel, kr., kód: 652-0042-00</t>
  </si>
  <si>
    <t>820093243213</t>
  </si>
  <si>
    <t>Csaptelepek és szerelvényeinek felszerelése, csaptelepek kiegészítő elemei, zuhanygarnitúrák, kád és zuhanycsaptelepek tartozékai MOFÉM Antica kézizuhany, 1 funkciós, vízkőmentes, kód: 275-0037-07</t>
  </si>
  <si>
    <t>820093243225</t>
  </si>
  <si>
    <t>Csaptelepek és szerelvényeinek felszerelése, csaptelepek kiegészítő elemei, zuhanygarnitúrák, kád és zuhanycsaptelepek tartozékai MOFÉM Antica zuhanytartó, állítható, kód: 275-0040-07</t>
  </si>
  <si>
    <t>820093243242</t>
  </si>
  <si>
    <t>Csaptelepek és szerelvényeinek felszerelése, csaptelepek kiegészítő elemei, zuhanygarnitúrák, kád és zuhanycsaptelepek tartozékai MOFÉM Basic gégecső, 1500 mm, rozsdamentes acél, kód: 275-0041-07</t>
  </si>
  <si>
    <t>820091494716</t>
  </si>
  <si>
    <t>Padló alatti illetve falba süllyeszthető bűzelzáró, összeszerelhető bűzelzárók elhelyezése, bűzzárak, szűkítők DN 50 - DN 200 ACO bűzzár EG 150 padlóösszefolyóhoz, Rend.sz.: 97217</t>
  </si>
  <si>
    <t>Épületgépészeti munkák
Épületgépészeti szerelvények és berendezések szerelése
Vízellátás berendezési tárgyai
Kézmosó berendezés elhelyezése és bekötése,kifolyószelep, sarokszelep, szifontakaró és bűzelzáró nélkül,
porcelán kivitelben
ALFÖLDI/SAVAL porcelán kézmosó 45 cm,1 csaplyukkal, fúrt, fehér, Kód: 7035 25</t>
  </si>
  <si>
    <t>82-009-006.1-0117061</t>
  </si>
  <si>
    <t>Épületgépészeti munkák
Épületgépészeti szerelvények és berendezések szerelése
Vízellátás berendezési tárgyai
Vizelde vagy piszoár berendezés elhelyezése,öblítőszelep, sarokszelep és bűzelzáró nélkül,
porcelán,
falra szerelhető vizelde
ALFÖLDI/BÁZIS porcelán vizelde (felső bekötésű), fehér, Kód: 4332 00</t>
  </si>
  <si>
    <t>82-009-015.1.1-0111525</t>
  </si>
  <si>
    <t xml:space="preserve">Dolgozói Teakonyha emeleten </t>
  </si>
  <si>
    <t xml:space="preserve">71-005-3636191 </t>
  </si>
  <si>
    <t>710052458733</t>
  </si>
  <si>
    <t xml:space="preserve"> 71-010-1967534 </t>
  </si>
  <si>
    <t>410030202890</t>
  </si>
  <si>
    <t>Sajtolt égetett agyag tetőcserepeknél hófogók elhelyezése, biztonsági rács vagy lépcsőfok elhelyezése TONDACH fém hófogó HÓDFARKÚ tetőcseréphez D-39-380</t>
  </si>
  <si>
    <t xml:space="preserve">47-021-0483754 </t>
  </si>
  <si>
    <t>Korróziógátló alapozás nagyméretű acélszerkezeten, műgyanta kötőanyagú, oldószertartalmú festékkel Supralux Koralkyd korróziógátló alapozófesték, fehér, EAN: 5992459501038</t>
  </si>
  <si>
    <t xml:space="preserve">47-021-0486231 </t>
  </si>
  <si>
    <t>Acélfelületek közbenső festése acél szerkezeten, nagyobb acélfelületen, műgyanta kötőanyagú, oldószeres festékkel Supralux alapozófesték, fehér, EAN:59925452511034</t>
  </si>
  <si>
    <t xml:space="preserve">47-021-0489645 </t>
  </si>
  <si>
    <t>Acélfelületek átvonó festése acélszerkezeten, nagyobb acélfelületen műgyanta kötőanyagú, oldószeres festékkel Supralux Astralin zománcfesték, fekete, EAN: 5992459737031</t>
  </si>
  <si>
    <t>48-007-1.1.2-0154413</t>
  </si>
  <si>
    <t>Magastető hő- és hangszigetelése; Szaruzat közti szigetelés fa vagy fém fedélszék esetén  (rögzítés külön tételben), kőzetgyapot hőszigetelő lemezzel KNAUF INSULATION MPN általános kőzetgyapot szigetelőlap, 1000x600 mm, 50 mm vtg</t>
  </si>
  <si>
    <t>Magastető hő- és hangszigetelése; Szaruzat közti szigetelés fa vagy fém fedélszék esetén  (rögzítés külön tételben), kőzetgyapot hőszigetelő lemezzel KNAUF INSULATION MPN általános kőzetgyapot szigetelőlap, 1000x600 mm, 150mm vtg</t>
  </si>
  <si>
    <t>31-030-11.1.1.2-01000000</t>
  </si>
  <si>
    <t>Könnyű állványszerkezetek
Bakállvány készítése pallóterítéssel, vasbakból, 2,00 kN/m2 terhelhetőséggel,
1,50-4,00 m magasság között</t>
  </si>
  <si>
    <t>15-012-033.2</t>
  </si>
  <si>
    <r>
      <t>Szerelőbeton készítése, .....minőségű betonból 8 cm vastagságig C16/20 - X0v(H) képlékeny kavicsbeton keverék CEM 32,5 pc. D</t>
    </r>
    <r>
      <rPr>
        <vertAlign val="subscript"/>
        <sz val="10"/>
        <color indexed="8"/>
        <rFont val="Arial Narrow"/>
        <family val="2"/>
        <charset val="238"/>
      </rPr>
      <t>max</t>
    </r>
    <r>
      <rPr>
        <sz val="10"/>
        <color indexed="8"/>
        <rFont val="Arial Narrow"/>
        <family val="2"/>
        <charset val="238"/>
      </rPr>
      <t xml:space="preserve"> = 16 mm, m = 6,6 finomsági modulussal Belső bővítményeknél 5;5*;6 rétegrendnél
C10-16 KK</t>
    </r>
  </si>
  <si>
    <r>
      <t>Beton aljzat készítése helyszínen kevert betonból, kézi továbbítással és bedolgozással, merev aljzatra, tartószerkezetre léccel lehúzva, kavicsbetonból, C 8/10 - C 16/20 kissé képlékeny konzisztenciájú betonból, 6 cm vastagság felett C16/20 - X0b(H) kissé képlékeny kavicsbeton keverék CEM 42,5 pc. D</t>
    </r>
    <r>
      <rPr>
        <vertAlign val="subscript"/>
        <sz val="10"/>
        <color indexed="8"/>
        <rFont val="Arial Narrow"/>
        <family val="2"/>
        <charset val="238"/>
      </rPr>
      <t>max</t>
    </r>
    <r>
      <rPr>
        <sz val="10"/>
        <color indexed="8"/>
        <rFont val="Arial Narrow"/>
        <family val="2"/>
        <charset val="238"/>
      </rPr>
      <t xml:space="preserve"> = 24 mm, m = 6,8 finomsági modulussal Bővítmény belső helyiségei + terasz + rámpa </t>
    </r>
  </si>
  <si>
    <t>Ételfogadó</t>
  </si>
  <si>
    <t>Fehér mosogató</t>
  </si>
  <si>
    <t>Épület melleti járda betonozása 50-1,25 cm változó szélességeben.
8 cm vastagságban.</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</si>
  <si>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1,50 m</t>
  </si>
  <si>
    <t>32-002-1.1.1-0119905</t>
  </si>
  <si>
    <t xml:space="preserve">Lapostető szarufa </t>
  </si>
  <si>
    <t>Lapostető OSB</t>
  </si>
  <si>
    <t>39-003-1.1.1.3.1-2210203</t>
  </si>
  <si>
    <t>Terasz rámpa Korlát  elhelyezése, (előzetes terv alapján összeállított), egyenes szakaszra, vízszintes pálcás kivite), kapaszkodótartó stifttel és tartó lemezzel, pálcatartó nélkül, Ø100 mm talppal készre festve 
RÁMPA KORLÁT LÉPCSŐ KOLRLÁT KÜLTÉRI  böv.</t>
  </si>
  <si>
    <t>Korlát (galéria- és teraszkorlát) elhelyezése, (előzetes terv alapján összeállított), lépcső mellé, vízszintes pálcás kivitel (5 sor pálcával), kapaszkodótartóval, pálcatartóval, Ø100 mm talppal készre festve
LÉPCSŐ  BELTÉRI böv.</t>
  </si>
  <si>
    <t>Fa beltéri nyílászárók elhelyezése, előre kihagyott falnyílásba, utólagos elhelyezéssel
75x210 cm</t>
  </si>
  <si>
    <t>Fa beltéri nyílászárók elhelyezése, előre kihagyott falnyílásba, utólagos elhelyezéssel
90x210 cm</t>
  </si>
  <si>
    <t>Fa beltéri nyílászárók elhelyezése, előre kihagyott falnyílásba, utólagos elhelyezéssel
100x210 cm</t>
  </si>
  <si>
    <t>Fa beltéri nyílászárók elhelyezése, előre kihagyott falnyílásba, utólagos elhelyezéssel
110x210 cm</t>
  </si>
  <si>
    <t>Fa beltéri nyílászárók elhelyezése, előre kihagyott falnyílásba, utólagos elhelyezéssel
100x150 cm</t>
  </si>
  <si>
    <t>Fa beltéri nyílászárók elhelyezése, előre kihagyott falnyílásba, utólagos elhelyezéssel
350x150 cm</t>
  </si>
  <si>
    <t>44-001-1.1.1.2-0131047</t>
  </si>
  <si>
    <t>44-001-1.1.1.2-0131048</t>
  </si>
  <si>
    <t>Műanyag kültéri nyílászárók, hőszigetelt, fokozott légzárású ablak elhelyezése előre kihagyott falnyílásba, 
60 x 60 cm</t>
  </si>
  <si>
    <t>44-013-1.1.2.7.2-0212663</t>
  </si>
  <si>
    <t>Műanyag kültéri nyílászárók, hőszigetelt, fokozott légzárású ablak elhelyezése előre kihagyott falnyílásba, 
90 x 150 cm</t>
  </si>
  <si>
    <t>Műanyag kültéri nyílászárók, hőszigetelt, fokozott légzárású ablak elhelyezése előre kihagyott falnyílásba, 
100 x 210 cm</t>
  </si>
  <si>
    <t>Műanyag kültéri nyílászárók, hőszigetelt, fokozott légzárású ablak elhelyezése előre kihagyott falnyílásba, 
130 x 150 cm</t>
  </si>
  <si>
    <t>Műanyag kültéri nyílászárók, hőszigetelt, fokozott légzárású ablak elhelyezése előre kihagyott falnyílásba, 
150 x 100 cm</t>
  </si>
  <si>
    <t>Műanyag kültéri nyílászárók, hőszigetelt, fokozott légzárású ablak elhelyezése előre kihagyott falnyílásba, 
150 x 150 cm</t>
  </si>
  <si>
    <t>45-013-1.1.2.7.2-001</t>
  </si>
  <si>
    <t>Műanyag kültéri nyílászárók, hőszigetelt, fokozott légzárású ablak elhelyezése előre kihagyott falnyílásba, 
90 x 240 cm</t>
  </si>
  <si>
    <t>Műanyag kültéri nyílászárók, hőszigetelt, fokozott légzárású ablak elhelyezése előre kihagyott falnyílásba, 
110 x 210 cm</t>
  </si>
  <si>
    <t>Műanyag kültéri nyílászárók, hőszigetelt, fokozott légzárású ablak elhelyezése előre kihagyott falnyílásba, 
120 x 240 cm</t>
  </si>
  <si>
    <t>Ablak- vagy szemöldökpárkány belső műanyag</t>
  </si>
  <si>
    <t>K -tétel</t>
  </si>
  <si>
    <t>48-005-001.6.1.2.2-0099010</t>
  </si>
  <si>
    <t>Csapadékvíz-szigetelések Csapadékvíz elleni szigetelés; Alsó réteg szigetelés készítése,egy réteg bitumenes lemezzel, vízszintes felületen,
minimum 3,0 mm vastag elasztomerbitumenes (SBS modifikált vagy SBS/oxidált duo) lemezzel, aljzathoz teljes felületű olvasztásos ragasztással, átlapolásoknál teljes felületű hegesztéssel fektetve VILLAS E-PV 4 F/K Extra, poliészterfátyol hordozórétegű, 4 mm vastagságú, elasztomerbitumenes (SBS modifikált) lemez. 
Toldalék épület tetőszerkezet szigetelése.</t>
  </si>
  <si>
    <t>48-005-001.7.1.1.2.2-0099011</t>
  </si>
  <si>
    <t xml:space="preserve">Csapadékvíz-szigetelések, Csapadékvíz elleni szigetelés;Felső réteg szigetelés készítése,egy réteg bitumenes lemezzel, vízszintes felületen,
nehéz felületvédelem nélküli tetőkön, minimum 4,0 mm vastag palaőrlemény hintésű elasztomerbitumenes (SBS modifikált) lemezzel, alsó réteghez teljes felületű hegesztéssel, fél lemezszélesség eltolással fektetve
VILLAS E-PV 4 S/K Extra, poliészterfátyol hordozórétegű, 4,2 mm vastag, SBS modifikált zárólemez.
Toldalék épület tetőszerkezet szigetelése.
</t>
  </si>
  <si>
    <r>
      <t>Fa tetőtéri ablak, válogatott fenyőből, rétegragasztott tokkal, szárnnyal, középső vagy alsó tengely körül nyíló, 15° és 90° közötti hajlásszögű tetőbe, beépített résszellőzővel vagy szellőzőnyílással, alumínium külső borítással, egy lakkréteggel felületkezelve edzett üveg, 1 m</t>
    </r>
    <r>
      <rPr>
        <vertAlign val="superscript"/>
        <sz val="10"/>
        <color indexed="8"/>
        <rFont val="Arial Narrow"/>
        <family val="2"/>
        <charset val="238"/>
      </rPr>
      <t>2</t>
    </r>
    <r>
      <rPr>
        <sz val="10"/>
        <color indexed="8"/>
        <rFont val="Arial Narrow"/>
        <family val="2"/>
        <charset val="238"/>
      </rPr>
      <t xml:space="preserve"> felett. Az ablak tokkülmérete: 78×140 cm.
OPTILIGHT ECO 78x140 CM KÖZÉPSŐ TENGELY KÖRÜL 180 FOKBAN ÁTFORDULÓ TETŐTÉRI ABLAK BURKOLÓKERETTEL, A BEÉPÍTÉSHEZ SZÜKSÉGES ÖSSZES ALKATRÉSSZEL</t>
    </r>
  </si>
  <si>
    <t>48-007-1.2.1-0114350</t>
  </si>
  <si>
    <t>48-007-11.1.1.1-0113050</t>
  </si>
  <si>
    <t>Magastető hő- és hangszigetelése; Szaruzat alatti szigetelés fa vagy fém fedélszék esetén (rögzítés külön tételben), üveggyapot hőszigetelő lemezzel vagy filccel URSA DF 37 OPTIMUM kasírozatlan többfunkciós hidrofóbizálható ásványgyapot (üveggyapot) hő- és hangszigetelő tekercs, λD=0,037 (W/mK), 200 mm</t>
  </si>
  <si>
    <t>Lapostető hő- és hangszigetelése; Egyenes rétegrendű nemjárható lapostetőn vagy extenzív zöldtetőn,  vízszintes és függőleges felületen (rögzítés külön tételben), egy rétegben, expandált polisztirolhab hőszigetelő lemezzel AUSTROTHERM AT-N100 expandált polisztirolhab hőszigetelő lemez, 1000x500x100 mm</t>
  </si>
  <si>
    <t xml:space="preserve">Acélszelvény lapostető alátámasztására statikai terv alapján.12 fm készre festve alapozó és fedő festés </t>
  </si>
  <si>
    <t>43-003-10.1.2.2-0993252</t>
  </si>
  <si>
    <t>Kétvízorros falfedés, egyenesvonalú kivitelben, színes műanyagbevonatú horganyzott acéllemezből, 51-100 cm kiterített szélességig LINDAB Seamline FOP szegély tűzihorganyzott acél + Classic bevonat, standard színben, 0,5 mm vtg.,
kiterített szélesség:501-550 mm</t>
  </si>
  <si>
    <t>39-001-021.1.1-0120021</t>
  </si>
  <si>
    <t>Műanyag kültéri nyílászárók, hőszigetelt, fokozott légzárású ablak elhelyezése előre kihagyott falnyílásba, 
180 x 210 cm</t>
  </si>
  <si>
    <t>Építőmesteri munkák
Szárazépítés Gipszkarton válaszfal szerkezetek
CW fém vázszerkezetre szerelt válaszfal 2 x 1 rtg. impregnált, és normál 12,5 mm vtg. gipszkarton borítással, hőszigeteléssel,csavarfejek és illesztések glettelve (Q2), egyszeres, CW 50-06 mm vtg. tartóvázzal RIGIPS impregnált építőlemez RBI 12,5 mm, ásványi szálas hőszigetelés</t>
  </si>
  <si>
    <r>
      <t>Szerelt gipszkarton álmennyezet fém vázszerkezetre (duplasoros), választható függesztéssel, csavarfejek és illesztések alapglettelve (Q2 minőségben),  nem látszó bordázattal, 50 cm bordatávolsággal (CD50/27), 10 m</t>
    </r>
    <r>
      <rPr>
        <vertAlign val="superscript"/>
        <sz val="10"/>
        <color indexed="8"/>
        <rFont val="Arial Narrow"/>
        <family val="2"/>
        <charset val="238"/>
      </rPr>
      <t>2</t>
    </r>
    <r>
      <rPr>
        <sz val="10"/>
        <color indexed="8"/>
        <rFont val="Arial Narrow"/>
        <family val="2"/>
        <charset val="238"/>
      </rPr>
      <t xml:space="preserve"> összefüggő felületig, 1 rtg. tűzgátló 12,5 mm vtg. gipszkarton borítással tűzgátló építőlemez, 12,5 mm HRAK 1250/2000, direkt függesztővel, Cikksz: 32307120</t>
    </r>
  </si>
  <si>
    <t>Szerelt gipszkarton borítás tetőtér ferderészen Velux ablak dobozolásának kialakításával.
választható függesztéssel, csavarfejek és illesztések alapglettelve (Q2 minőségben),  nem látszó bordázattal, 50 cm bordatávolsággal (CD50/27), 10 m2 összefüggő felületig, 1 rtg. tűzgátló 12,5 mm vtg. gipszkarton borítással tűzgátló építőlemez, 12,5 mm HRAK 1250/2000, direkt függesztővel, Cikksz: 32307120</t>
  </si>
  <si>
    <t>K-terv</t>
  </si>
  <si>
    <t>Egyéb használatos szegélykövek, útszegélyek készítése, alapárok kiemelése nélkül, betonhézagolással, 100 cm hosszú elemekből  kerti szegély 100x25x5 cm, szürke</t>
  </si>
  <si>
    <t>Napenergia hasznosítása - villamos hálózatra kapcsolt napelemes rendszerek telepítése, az épület villamos energiarendszerére csatlakoztatva, polikristályosos napelem, cseréptetőre telepítve kompletten, egyfázisú napelemes rendszer, 6,0 kW teljesítmény.</t>
  </si>
  <si>
    <t xml:space="preserve">Lapburkolatok bontása, padlóburkolat bármely méretű kőagyag, mozaik vagy tört mozaik (NOVA) lapból
</t>
  </si>
  <si>
    <t xml:space="preserve">Lapburkolatok bontása, fal-, pillér- és oszlopburkolat, bármely méretű mozaik, kőagyag és csempe
</t>
  </si>
  <si>
    <t xml:space="preserve">Fa-, hézagmentes műanyag- és szőnyegburkolatok bontása, fapadló burkolatok,
</t>
  </si>
  <si>
    <t xml:space="preserve">Levegő-víz hőszivattyúk beltéri egységei </t>
  </si>
  <si>
    <t>Hőszivattyúk
Levegő-víz hőszivattyúk
elhelyezése kültérben,-7ď/35ď hőmérséklet tartománynál, flexibilis légcsatornával,
fűtésre és HMV-ellátásra, aktiv hűtésre (hűtés: 2/7ď),
10 kW teljesítményig Hővisszanyerő szellőztető berendezés beépített levegő-víz hőszivattyúval, aktív hűtési fűtési  funkcióval.</t>
  </si>
  <si>
    <t xml:space="preserve">1.2 Egyéb költség </t>
  </si>
  <si>
    <t>Térburkolat készítése tükörkiemeléssel, 15 cm vtg. tömörített kavics alapréteggel, 3 cm vtg. homokágyazattal, előregyártott mosott felületű betonlapból,10x20 6 cm, szürke</t>
  </si>
  <si>
    <t xml:space="preserve">Elektromos munkák
Villanyszerelés
Lámpatestek
Mennyezeti lámpatest elhelyezése előre elkészített tartószerkezetre,
kompakt fénycsöves kivitelben
elektronikával szerelt (A energia osztályú),
</t>
  </si>
  <si>
    <t xml:space="preserve">Komplett világítási szerelvények; Csatlakozóaljzat elhelyezése, süllyesztve, 16A,
földelt,
egyes csatlakozóaljzat (2P+F)
5 2P+F aljzat csavaros, fehér 
</t>
  </si>
  <si>
    <t xml:space="preserve">Elektromos munkák Villanyszerelés
Világítási szerelvények Komplett világítási szerelvények; Fali kapcsolók elhelyezése,
süllyesztve, 10A egypólusú kapcsolók
 egypólusú kapcsoló kerettel, fehér 
</t>
  </si>
  <si>
    <t>kiegészítő fűtőpanel termosztáttal</t>
  </si>
  <si>
    <t>Kerékpártároló</t>
  </si>
  <si>
    <t>Akadálymentes parkoló kialakítása
Mozgáskorlátozott jelzés felfestése tábla elhelyezése.</t>
  </si>
  <si>
    <t xml:space="preserve">Külső tér fejlesztése, kerti infrastruktúra kialakítása valamint Kerítésrendszer felújítása utcafronton
Kerítés:tartóváz  festése lécezés festés szukség esetén cseréje </t>
  </si>
  <si>
    <t>80-001-1.3.2.1.1-0123816</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</si>
  <si>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16 mm, Kód: 60006200</t>
  </si>
  <si>
    <t xml:space="preserve">m      </t>
  </si>
  <si>
    <t>80-001-1.3.2.1.1-0123818</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</si>
  <si>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18 mm, Kód: 60006201</t>
  </si>
  <si>
    <t>80-001-1.3.2.1.1-0123822</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</si>
  <si>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22 mm, Kód: 60006202</t>
  </si>
  <si>
    <t>80-001-1.3.2.1.1-0123828</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</si>
  <si>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28 mm, Kód: 60006203</t>
  </si>
  <si>
    <t>80-001-1.3.2.1.1-0123835</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</si>
  <si>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35 mm, Kód: 60006204</t>
  </si>
  <si>
    <t>80-001-1.3.2.1.1-0123842</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</si>
  <si>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POLIFOAM polietilén csőhéj N (normál kivitel), falvtg.: 10 mm, belső átmérő: 42 mm, Kód: 60006205</t>
  </si>
  <si>
    <t>81-000-1.5.2</t>
  </si>
  <si>
    <t>Csővezetékek bontása, ragasztott vagy gumigyűrűs tömítésű PVC csővezeték leszerelése, DN 65 - 100 között</t>
  </si>
  <si>
    <t>81-001-1.3.5.1.1.1.1-0332002</t>
  </si>
  <si>
    <t>Ivóvíz vezeték, Ötrétegű cső szerelése, PE-RT/Al/PE-RT anyagból, préshüvelyes kötésekkel, cső elhelyezése csőidomokkal együtt, szakaszos nyomáspróbával, falhoronyba vagy padlószerkezetbe (horonyvésés külön tételben), DN 12 Uponor MLCP ötrétegű cső, tekercsben, 16x2 mm, Cikkszám: 1013371</t>
  </si>
  <si>
    <t>81-001-1.3.5.1.1.1.2-0332005</t>
  </si>
  <si>
    <t>Ivóvíz vezeték, Ötrétegű cső szerelése, PE-RT/Al/PE-RT anyagból, préshüvelyes kötésekkel, cső elhelyezése csőidomokkal együtt nélkül, szakaszos nyomáspróbával, falhoronyba vagy padlószerkezetbe (horonyvésés külön tételben), DN 15 Uponor MLCP ötrétegű cső, tekercsben, 20x2,25 mm, Cikkszám: 1013388</t>
  </si>
  <si>
    <t>81-002-3.1.1.1.3-0131113</t>
  </si>
  <si>
    <t>PVC lefolyóvezeték szerelése, ragasztott kötésekkel, cső elhelyezése csőidomokkal, szakaszos tömörségi próbával, falhoronyba vagy padlócsatornába (horonyvésés külön tételben), DN 40 PIPELIFE PVC-U sima lefolyócső 40x1,8x2000 mm, KAGL040/2M</t>
  </si>
  <si>
    <t>81-002-3.1.1.1.4-0131114</t>
  </si>
  <si>
    <t>PVC lefolyóvezeték szerelése, ragasztott kötésekkel, cső elhelyezése csőidomokkal, szakaszos tömörségi próbával, falhoronyba vagy padlócsatornába (horonyvésés külön tételben), DN 50 PIPELIFE PVC-U sima lefolyócső 50x1,8x2000 mm, KAGL050/2M</t>
  </si>
  <si>
    <t>81-002-3.1.1.1.7-0131117</t>
  </si>
  <si>
    <t>PVC lefolyóvezeték szerelése, ragasztott kötésekkel, cső elhelyezése csőidomokkal, szakaszos tömörségi próbával, falhoronyba vagy padlócsatornába (horonyvésés külön tételben), DN 100 PIPELIFE PVC-U sima lefolyócső 110x2,2x2000 mm, KAGL110/2M</t>
  </si>
  <si>
    <t>81-002-4.1.1.2.1-0131501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</si>
  <si>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</si>
  <si>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81-007-1.1.1.1.1.1.2-0338112</t>
  </si>
  <si>
    <t>Víz- és fűtési vezeték, Rozsdamentes acélcső szerelése, préselt csőkötésekkel, cső elhelyezése csőidomokkal együtt, szakaszos nyomáspróbával, szabadon, horonyba vagy padlócsatornába, DN 12 - DN 50, DN 15 Comap Sudopress  cső, 1.4401 rozsdamentes, 6 m-es szálban, ivóvíz- és gázellátáshoz, 18 x 1,0</t>
  </si>
  <si>
    <t>81-007-1.1.1.1.1.1.3-0338113</t>
  </si>
  <si>
    <t>Víz- és fűtési vezeték, Rozsdamentes acélcső szerelése, préselt csőkötésekkel, cső elhelyezése csőidomokkal együtt, szakaszos nyomáspróbával, szabadon, horonyba vagy padlócsatornába, DN 12 - DN 50, DN 20 Comap Sudopress  cső, 1.4401 rozsdamentes, 6 m-es szálban, ivóvíz- és gázellátáshoz, 22 x 1,2</t>
  </si>
  <si>
    <t>81-007-1.1.1.1.1.1.4-0338114</t>
  </si>
  <si>
    <t>Víz- és fűtési vezeték, Rozsdamentes acélcső szerelése, préselt csőkötésekkel, cső elhelyezése csőidomokkal együtt, szakaszos nyomáspróbával, szabadon, horonyba vagy padlócsatornába, DN 12 - DN 50, DN 25 Comap Sudopress  cső, 1.4401 rozsdamentes, 6 m-es szálban, ivóvíz- és gázellátáshoz, 28 x 1,2</t>
  </si>
  <si>
    <t>81-007-1.1.1.1.1.1.5-0338115</t>
  </si>
  <si>
    <t>Víz- és fűtési vezeték, Rozsdamentes acélcső szerelése, préselt csőkötésekkel, cső elhelyezése csőidomokkal együtt, szakaszos nyomáspróbával, szabadon, horonyba vagy padlócsatornába, DN 12 - DN 50, DN 32 Comap Sudopress  cső, 1.4401 rozsdamentes, 6 m-es szálban, ivóvíz- és gázellátáshoz, 35 x 1,5</t>
  </si>
  <si>
    <t>81-007-1.1.1.1.1.1.6-0338116</t>
  </si>
  <si>
    <t>Víz- és fűtési vezeték, Rozsdamentes acélcső szerelése, préselt csőkötésekkel, cső elhelyezése csőidomokkal együtt, szakaszos nyomáspróbával, szabadon, horonyba vagy padlócsatornába, DN 12 - DN 50, DN 40 Viega Sanpress cső, 1.4401 rozsdamentes, 6 m-es szálban, ivóvíz- és gázellátáshoz, 42 x 1,5</t>
  </si>
  <si>
    <t>81-012-1.1.2-0210203</t>
  </si>
  <si>
    <t>Rákötés meglévő vízvezetékre, d16</t>
  </si>
  <si>
    <t xml:space="preserve">db     </t>
  </si>
  <si>
    <t>81-012-1.1.3-0210204</t>
  </si>
  <si>
    <t>Rákötés meglévő vízvezetékre, d20</t>
  </si>
  <si>
    <t>81-012-1.1.3-0210205</t>
  </si>
  <si>
    <t>Rákötés meglévő vízvezetékre, DN25</t>
  </si>
  <si>
    <t>81-012-1.1.4-0210207</t>
  </si>
  <si>
    <t>Rákötés meglévő vízvezetékre, DN40</t>
  </si>
  <si>
    <t>81-012-1.1.5-0210208</t>
  </si>
  <si>
    <t>Rákötés meglévő csatornavezetékre, d40</t>
  </si>
  <si>
    <t>81-012-1.1.5-0220208</t>
  </si>
  <si>
    <t>Rákötés meglévő csatornavezetékre, d50</t>
  </si>
  <si>
    <t>81-012-1.1.8-0210211</t>
  </si>
  <si>
    <t>Rákötés meglévő csatornvezetékre, d110</t>
  </si>
  <si>
    <t>82-001-6.2.2-0121006</t>
  </si>
  <si>
    <t>Egyoldalon menetes szerelvény elhelyezése, külső vagy belső menettel, illetve hollandival csatlakoztatva DN 15 gömbcsap HERZ kazántöltő gömbcsap tömlővéggel és hollandival, -10°C-110°C, víz 0°C-110°C, 1/2", nikkelezett, PTFE és NBR tömítéssel, Csz: 1251201</t>
  </si>
  <si>
    <t>82-001-7.2.1-0110911</t>
  </si>
  <si>
    <t>Kétoldalon menetes vagy roppantógyűrűs szerelvény elhelyezése, külső vagy belső menettel, illetve hollandival csatlakoztatva DN 15 szelepek, csappantyúk (szabályzó, folytó-elzáró, beavatkozó) MOFÉM csempeszelep kék, 1/2", Kód: 164-0014-00</t>
  </si>
  <si>
    <t>82-001-7.2.1-0110912</t>
  </si>
  <si>
    <t>Kétoldalon menetes vagy roppantógyűrűs szerelvény elhelyezése, külső vagy belső menettel, illetve hollandival csatlakoztatva DN 15 szelepek, csappantyúk (szabályzó, folytó-elzáró, beavatkozó) MOFÉM csempeszelep piros, 1/2", Kód: 164-0015-00</t>
  </si>
  <si>
    <t>82-001-7.2.1-0115309</t>
  </si>
  <si>
    <t>Kétoldalon menetes vagy roppantógyűrűs szerelvény elhelyezése, külső vagy belső menettel, illetve hollandival csatlakoztatva DN 15 szelepek, csappantyúk (szabályzó, folytó-elzáró, beavatkozó) OVENTROP Ferdeülékű szelep, DN15, R 1/2" bm, PTFE-tömítéssel, vörösöntvény, műanyag fogantyúval, 105 02 04</t>
  </si>
  <si>
    <t>82-001-7.2.2-0121019</t>
  </si>
  <si>
    <t>Kétoldalon menetes vagy roppantógyűrűs szerelvény elhelyezése, külső vagy belső menettel, illetve hollandival csatlakoztatva DN 15 gömbcsap, víz- és gázfőcsap HERZ gömbcsap elzárókarral, nikkelezett, PTFE tömítéssel, -30°C-150°C, víz 0°C-110°C, 1/2" bb. menettel, Csz: 1210001</t>
  </si>
  <si>
    <t>82-001-7.3.2-0121033</t>
  </si>
  <si>
    <t>Kétoldalon menetes vagy roppantógyűrűs szerelvény elhelyezése, külső vagy belső menettel, illetve hollandival csatlakoztatva DN 20 gömbcsap, víz- és gázfőcsap HERZ gömbcsap elzárókarral, nikkelezett, PTFE tömítéssel, -30°C-150°C, víz 0°C-110°C, 3/4" bb. menettel, Csz: 1210002</t>
  </si>
  <si>
    <t>82-001-7.3.3-0121043</t>
  </si>
  <si>
    <t>Kétoldalon menetes vagy roppantógyűrűs szerelvény elhelyezése, külső vagy belső menettel, illetve hollandival csatlakoztatva DN 20 szennyfogószűrő, gázszűrő, iszap- és levegőleválasztó HERZ szennyfogó-szűrő vízre, rozsdamentes szűrő, belső menettel, -10°C-110°C, víz 0°C-110°C, bb. 3/4", Csz: 1266202</t>
  </si>
  <si>
    <t>82-001-7.4.1-0123154</t>
  </si>
  <si>
    <t>Kétoldalon menetes vagy roppantógyűrűs szerelvény elhelyezése, külső vagy belső menettel, illetve hollandival csatlakoztatva DN 25 szelepek, csappantyúk (szabályzó, folytó-elzáró, beavatkozó) NELKE-WATTS Európa rugós visszacsapószelep vízre, fűtésre, sárgaréz házzal, 100°C fém tányérral olajálló gumitömítéssel, PN25 DN25, 1", VRE 25, 05.64.025</t>
  </si>
  <si>
    <t>82-001-7.4.2-0121048</t>
  </si>
  <si>
    <t>Kétoldalon menetes vagy roppantógyűrűs szerelvény elhelyezése, külső vagy belső menettel, illetve hollandival csatlakoztatva DN 25 gömbcsap, víz- és gázfőcsap HERZ gömbcsap elzárókarral, nikkelezett, PTFE tömítéssel, -30°C-150°C, víz 0°C-110°C, 1" bb. menettel, Csz: 1210003</t>
  </si>
  <si>
    <t>82-001-7.5.2-0121059</t>
  </si>
  <si>
    <t>Kétoldalon menetes vagy roppantógyűrűs szerelvény elhelyezése, külső vagy belső menettel, illetve hollandival csatlakoztatva DN 32 gömbcsap, víz- és gázfőcsap HERZ gömbcsap elzárókarral, nikkelezett, PTFE tömítéssel, -30°C-150°C, víz 0°C-110°C, 5/4" bb. menettel, Csz: 1210004</t>
  </si>
  <si>
    <t>82-001-7.5.3-0121444</t>
  </si>
  <si>
    <t>Kétoldalon menetes vagy roppantógyűrűs szerelvény elhelyezése, külső vagy belső menettel, illetve hollandival csatlakoztatva DN 32 szennyfogószűrő, gázszűrő, iszap- és levegőleválasztó HERZ szennyfogó-szűrő 5/4" 0,4 mm, Csz.: 1411104</t>
  </si>
  <si>
    <t>82-001-7.6.2-0121067</t>
  </si>
  <si>
    <t>Kétoldalon menetes vagy roppantógyűrűs szerelvény elhelyezése, külső vagy belső menettel, illetve hollandival csatlakoztatva DN 40 gömbcsap, víz- és gázfőcsap HERZ gömbcsap elzárókarral, nikkelezett, PTFE tömítéssel, -30°C-150°C, víz 0°C-110°C, 6/4" bb. menettel, Csz: 1210005</t>
  </si>
  <si>
    <t>82-001-7.6.3-0121445</t>
  </si>
  <si>
    <t>Kétoldalon menetes vagy roppantógyűrűs szerelvény elhelyezése, külső vagy belső menettel, illetve hollandival csatlakoztatva DN 40 szennyfogószűrő, gázszűrő, iszap- és levegőleválasztó HERZ szennyfogó-szűrő 6/4" 0,4 mm, Csz.: 1411105</t>
  </si>
  <si>
    <t>82-002-3.2.1.3.2.4-0110505</t>
  </si>
  <si>
    <t>Vízmérő elhelyezése kétoldalon külső menettel, illetve hollandival csatlakoztatva, hitelesítés nélkül (hitelesítést a beszerelés előtt célszerű elvégeztetni), házi vízmérők hidegvízre, nedvesenfutó, többsugaras, DN 30 MOM MNK vízmérő, Q névl= 6,0m3/h</t>
  </si>
  <si>
    <t xml:space="preserve">TOP-4.2.1-15-HB1-2016-00005                                                                        </t>
  </si>
  <si>
    <t xml:space="preserve">Név : Sáp Községi Önkormányzat                                  </t>
  </si>
  <si>
    <t xml:space="preserve">Cím : 4176 Sáp Fő utca 24.                          </t>
  </si>
  <si>
    <t>91-021-2</t>
  </si>
  <si>
    <t>91-021-3</t>
  </si>
  <si>
    <t>E-1</t>
  </si>
  <si>
    <t>E-2</t>
  </si>
  <si>
    <t>E-9</t>
  </si>
  <si>
    <t>E-10</t>
  </si>
  <si>
    <t>E-11</t>
  </si>
  <si>
    <t>E-12</t>
  </si>
  <si>
    <t>E-13</t>
  </si>
  <si>
    <t>E-14</t>
  </si>
  <si>
    <t>4176 Sáp Fő utca 40/A Hrsz : 338/1</t>
  </si>
  <si>
    <t xml:space="preserve">A munka leírása:             </t>
  </si>
  <si>
    <t>Alapfeltárás megerősítés</t>
  </si>
  <si>
    <t>Takarítószer és eszköz tároló</t>
  </si>
  <si>
    <t/>
  </si>
  <si>
    <t>Fali kiöntő rm. mélyhúzott medencével, felhajtható ráccsal, fali hátlappal</t>
  </si>
  <si>
    <t>Tároló állvány.</t>
  </si>
  <si>
    <t>Szabadonálló hűtőszekrény, nettó űrtartalom: 102L, fagyasztó nélküli, automatikus leolvasztás a hűtőtérben, mechanikus vezérlés, éves energiafogyasztás: 113 kWh, energia oszt.: A+</t>
  </si>
  <si>
    <t>előkészítő asztal hátsó felhajtás nélkül alsó polccal</t>
  </si>
  <si>
    <t>GN 1/1 méretű fiók</t>
  </si>
  <si>
    <t>Háztartási, szabadonálló, 4 főzőlapos elektromos tűzhely, elektromos sütővel. Energia Hatékonysági Osztály: B •Energiafogyasztás: 0,94 kWh •Design: Fehér ••1 sütő rács Dupla üveges sütőajtó •Öntisztító funkció</t>
  </si>
  <si>
    <t>Falra szerelhető kézmosó, tartozékokkal ( lefolyó, dugó, szifon ). Átm.36 mm csaptelepfurattal a jobb oldalon.</t>
  </si>
  <si>
    <t>Tálaló</t>
  </si>
  <si>
    <t>Falra szerelhető kézmosó , tartozékokkal ( lefolyó, dugó, szifon ). Átm.36 mm csaptelepfurattal a jobb oldalon.</t>
  </si>
  <si>
    <t>2 medencés (400x400x300) mosogató tartozékokkal (lefolyóval, dugó-túlfolyóval és szifonnal)</t>
  </si>
  <si>
    <t>Alsó kifolyású fali csaptelep</t>
  </si>
  <si>
    <t>melegentartó GN 3/1</t>
  </si>
  <si>
    <t xml:space="preserve">ajtós tárolóasztal közti polccal </t>
  </si>
  <si>
    <t>asztalra telepíthető dupla polc</t>
  </si>
  <si>
    <t>asztalra építhető dupla polc</t>
  </si>
  <si>
    <t>2 medencés (400x400x300) csepptálcás mosogató tartozékokkal (lefolyóval, dugó-túlfolyóval és szifonnal).</t>
  </si>
  <si>
    <t>Fedlapra szerelhető előmosó-, leverető kézizuhany alsó kiegészítő csapteleppel, acél erősített flexibilis cső  dupla műanyag bevonattal, nagy markolatú kényelmes kiakasztható zuhanyfej, fali rögzítő rúd, keverő mosogatócsaptelep, bekötés: 1/2˝</t>
  </si>
  <si>
    <t>előkészítő asztal hátsó, alsó polccal</t>
  </si>
  <si>
    <t>Falra szerelhető kézmosó , tartozékokkal ( lefolyó, dugó, szifon ). Medence mérete: kb 34x22x11 cm. Átm.36 mm csaptelepfurattal a jobb oldalon.</t>
  </si>
  <si>
    <t>Udvarról nyíló moslék tároló</t>
  </si>
  <si>
    <t>Fali kiöntő medencével, felhajtható ráccsal, fali hátlappal</t>
  </si>
  <si>
    <t>szekrény a foglakoztatóba</t>
  </si>
  <si>
    <t>wc papír tartó</t>
  </si>
  <si>
    <t xml:space="preserve">Készült: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</si>
</sst>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E]General"/>
    <numFmt numFmtId="165" formatCode="&quot; &quot;#,##0.00&quot;     &quot;;&quot;-&quot;#,##0.00&quot;     &quot;;&quot; -&quot;#&quot;     &quot;;@&quot; &quot;"/>
    <numFmt numFmtId="166" formatCode="#,##0.00&quot; &quot;[$Ft-40E];[Red]&quot;-&quot;#,##0.00&quot; &quot;[$Ft-40E]"/>
  </numFmts>
  <fonts count="19">
    <font>
      <sz val="11"/>
      <color theme="1"/>
      <name val="Calibri"/>
      <family val="2"/>
      <charset val="238"/>
      <scheme val="minor"/>
    </font>
    <font>
      <vertAlign val="superscript"/>
      <sz val="10"/>
      <color indexed="8"/>
      <name val="Arial Narrow"/>
      <family val="2"/>
      <charset val="238"/>
    </font>
    <font>
      <sz val="10"/>
      <color indexed="8"/>
      <name val="Arial Narrow"/>
      <family val="2"/>
      <charset val="238"/>
    </font>
    <font>
      <vertAlign val="subscript"/>
      <sz val="10"/>
      <color indexed="8"/>
      <name val="Arial Narrow"/>
      <family val="2"/>
      <charset val="238"/>
    </font>
    <font>
      <sz val="10"/>
      <name val="Arial Narrow"/>
      <family val="2"/>
      <charset val="238"/>
    </font>
    <font>
      <sz val="10"/>
      <color theme="1"/>
      <name val="Arial1"/>
      <charset val="238"/>
    </font>
    <font>
      <b/>
      <i/>
      <sz val="16"/>
      <color theme="1"/>
      <name val="Arial"/>
      <family val="2"/>
      <charset val="238"/>
    </font>
    <font>
      <sz val="11"/>
      <color theme="1"/>
      <name val="Arial"/>
      <family val="2"/>
      <charset val="238"/>
    </font>
    <font>
      <b/>
      <i/>
      <u/>
      <sz val="11"/>
      <color theme="1"/>
      <name val="Arial"/>
      <family val="2"/>
      <charset val="238"/>
    </font>
    <font>
      <b/>
      <sz val="10"/>
      <color theme="1"/>
      <name val="Arial Narrow"/>
      <family val="2"/>
      <charset val="238"/>
    </font>
    <font>
      <sz val="10"/>
      <color theme="1"/>
      <name val="Arial Narrow"/>
      <family val="2"/>
      <charset val="238"/>
    </font>
    <font>
      <sz val="8"/>
      <color theme="1"/>
      <name val="Arial Narrow"/>
      <family val="2"/>
      <charset val="238"/>
    </font>
    <font>
      <b/>
      <sz val="8"/>
      <color theme="1"/>
      <name val="Arial Narrow"/>
      <family val="2"/>
      <charset val="238"/>
    </font>
    <font>
      <b/>
      <sz val="10"/>
      <color rgb="FFFFFF00"/>
      <name val="Arial Narrow"/>
      <family val="2"/>
      <charset val="238"/>
    </font>
    <font>
      <b/>
      <sz val="10"/>
      <color theme="5" tint="-0.249977111117893"/>
      <name val="Arial Black"/>
      <family val="2"/>
      <charset val="238"/>
    </font>
    <font>
      <b/>
      <sz val="10"/>
      <color theme="4" tint="0.59999389629810485"/>
      <name val="Arial Narrow"/>
      <family val="2"/>
      <charset val="238"/>
    </font>
    <font>
      <b/>
      <sz val="10"/>
      <color theme="9" tint="0.39997558519241921"/>
      <name val="Arial Narrow"/>
      <family val="2"/>
      <charset val="238"/>
    </font>
    <font>
      <i/>
      <sz val="10"/>
      <color indexed="8"/>
      <name val="Arial Narrow"/>
      <family val="2"/>
      <charset val="238"/>
    </font>
    <font>
      <b/>
      <i/>
      <sz val="10"/>
      <color indexed="8"/>
      <name val="Arial Narrow"/>
      <family val="2"/>
      <charset val="238"/>
    </font>
  </fonts>
  <fills count="7">
    <fill>
      <patternFill patternType="none"/>
    </fill>
    <fill>
      <patternFill patternType="gray125"/>
    </fill>
    <fill>
      <patternFill patternType="solid">
        <fgColor rgb="FFFF000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39997558519241921"/>
        <bgColor indexed="64"/>
      </patternFill>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164" fontId="5" fillId="0" borderId="0"/>
    <xf numFmtId="165" fontId="5" fillId="0" borderId="0"/>
    <xf numFmtId="0" fontId="6" fillId="0" borderId="0">
      <alignment horizontal="center"/>
    </xf>
    <xf numFmtId="0" fontId="6" fillId="0" borderId="0">
      <alignment horizontal="center" textRotation="90"/>
    </xf>
    <xf numFmtId="0" fontId="7" fillId="0" borderId="0"/>
    <xf numFmtId="0" fontId="8" fillId="0" borderId="0"/>
    <xf numFmtId="166" fontId="8" fillId="0" borderId="0"/>
  </cellStyleXfs>
  <cellXfs count="114">
    <xf numFmtId="0" fontId="0" fillId="0" borderId="0" xfId="0"/>
    <xf numFmtId="0" fontId="9" fillId="0" borderId="1" xfId="0" applyFont="1" applyBorder="1" applyAlignment="1">
      <alignment horizontal="left" vertical="top" wrapText="1"/>
    </xf>
    <xf numFmtId="0" fontId="9" fillId="0" borderId="1" xfId="0" applyFont="1" applyBorder="1" applyAlignment="1">
      <alignment vertical="top" wrapText="1"/>
    </xf>
    <xf numFmtId="0" fontId="9" fillId="0" borderId="1" xfId="0" applyFont="1" applyBorder="1" applyAlignment="1">
      <alignment horizontal="right" vertical="top" wrapText="1"/>
    </xf>
    <xf numFmtId="0" fontId="9" fillId="0" borderId="0" xfId="0" applyFont="1" applyAlignment="1">
      <alignment vertical="top" wrapText="1"/>
    </xf>
    <xf numFmtId="0" fontId="10" fillId="0" borderId="0" xfId="0" applyFont="1" applyAlignment="1">
      <alignment horizontal="left" vertical="top" wrapText="1"/>
    </xf>
    <xf numFmtId="0" fontId="10" fillId="0" borderId="0" xfId="0" applyFont="1" applyAlignment="1">
      <alignment vertical="top" wrapText="1"/>
    </xf>
    <xf numFmtId="49" fontId="10" fillId="0" borderId="0" xfId="0" applyNumberFormat="1" applyFont="1" applyAlignment="1">
      <alignment vertical="top" wrapText="1"/>
    </xf>
    <xf numFmtId="0" fontId="9" fillId="0" borderId="0" xfId="0" applyFont="1" applyBorder="1" applyAlignment="1">
      <alignment vertical="top" wrapText="1"/>
    </xf>
    <xf numFmtId="0" fontId="10" fillId="0" borderId="0" xfId="0" applyFont="1" applyAlignment="1">
      <alignment vertical="top"/>
    </xf>
    <xf numFmtId="0" fontId="10" fillId="0" borderId="2" xfId="0" applyFont="1" applyBorder="1" applyAlignment="1">
      <alignment vertical="top"/>
    </xf>
    <xf numFmtId="3" fontId="10" fillId="0" borderId="2" xfId="0" applyNumberFormat="1" applyFont="1" applyBorder="1" applyAlignment="1">
      <alignment vertical="top"/>
    </xf>
    <xf numFmtId="10" fontId="10" fillId="0" borderId="2" xfId="0" applyNumberFormat="1" applyFont="1" applyBorder="1" applyAlignment="1">
      <alignment vertical="top"/>
    </xf>
    <xf numFmtId="0" fontId="10" fillId="0" borderId="0" xfId="0" applyFont="1" applyAlignment="1">
      <alignment horizontal="left" vertical="top"/>
    </xf>
    <xf numFmtId="3" fontId="10" fillId="0" borderId="0" xfId="0" applyNumberFormat="1" applyFont="1" applyAlignment="1">
      <alignment vertical="top" wrapText="1"/>
    </xf>
    <xf numFmtId="3" fontId="9" fillId="0" borderId="1" xfId="0" applyNumberFormat="1" applyFont="1" applyBorder="1" applyAlignment="1">
      <alignment vertical="top" wrapText="1"/>
    </xf>
    <xf numFmtId="3" fontId="10" fillId="0" borderId="0" xfId="0" applyNumberFormat="1" applyFont="1" applyAlignment="1">
      <alignment horizontal="right" vertical="top" wrapText="1"/>
    </xf>
    <xf numFmtId="3" fontId="9" fillId="0" borderId="1" xfId="0" applyNumberFormat="1" applyFont="1" applyBorder="1" applyAlignment="1">
      <alignment horizontal="right" vertical="top" wrapText="1"/>
    </xf>
    <xf numFmtId="0" fontId="9" fillId="0" borderId="2" xfId="0" applyFont="1" applyBorder="1" applyAlignment="1">
      <alignment vertical="top"/>
    </xf>
    <xf numFmtId="3" fontId="10" fillId="0" borderId="0" xfId="0" applyNumberFormat="1" applyFont="1" applyBorder="1" applyAlignment="1">
      <alignment vertical="top"/>
    </xf>
    <xf numFmtId="2" fontId="10" fillId="0" borderId="0" xfId="0" applyNumberFormat="1" applyFont="1" applyAlignment="1">
      <alignment horizontal="right" vertical="top" wrapText="1"/>
    </xf>
    <xf numFmtId="2" fontId="9" fillId="0" borderId="1" xfId="0" applyNumberFormat="1" applyFont="1" applyBorder="1" applyAlignment="1">
      <alignment horizontal="right" vertical="top" wrapText="1"/>
    </xf>
    <xf numFmtId="0" fontId="10" fillId="0" borderId="0" xfId="0" applyFont="1" applyFill="1" applyAlignment="1">
      <alignment vertical="top" wrapText="1"/>
    </xf>
    <xf numFmtId="0" fontId="10" fillId="2" borderId="0" xfId="0" applyFont="1" applyFill="1" applyAlignment="1">
      <alignment vertical="top" wrapText="1"/>
    </xf>
    <xf numFmtId="0" fontId="9" fillId="2" borderId="0" xfId="0" applyFont="1" applyFill="1" applyBorder="1" applyAlignment="1">
      <alignment vertical="top" wrapText="1"/>
    </xf>
    <xf numFmtId="3" fontId="10" fillId="3" borderId="0" xfId="0" applyNumberFormat="1" applyFont="1" applyFill="1" applyAlignment="1">
      <alignment vertical="top" wrapText="1"/>
    </xf>
    <xf numFmtId="3" fontId="9" fillId="3" borderId="0" xfId="0" applyNumberFormat="1" applyFont="1" applyFill="1" applyBorder="1" applyAlignment="1">
      <alignment vertical="top" wrapText="1"/>
    </xf>
    <xf numFmtId="3" fontId="9" fillId="0" borderId="0" xfId="0" applyNumberFormat="1" applyFont="1" applyBorder="1" applyAlignment="1">
      <alignment horizontal="right" vertical="top" wrapText="1"/>
    </xf>
    <xf numFmtId="3" fontId="9" fillId="2" borderId="0" xfId="0" applyNumberFormat="1" applyFont="1" applyFill="1" applyBorder="1" applyAlignment="1">
      <alignment horizontal="right" vertical="top" wrapText="1"/>
    </xf>
    <xf numFmtId="0" fontId="9" fillId="0" borderId="0" xfId="0" applyFont="1" applyAlignment="1">
      <alignment vertical="top"/>
    </xf>
    <xf numFmtId="0" fontId="10" fillId="0" borderId="0" xfId="0" applyFont="1" applyAlignment="1">
      <alignment vertical="top"/>
    </xf>
    <xf numFmtId="2" fontId="9" fillId="0" borderId="1" xfId="0" applyNumberFormat="1" applyFont="1" applyBorder="1" applyAlignment="1">
      <alignment horizontal="center" vertical="top" wrapText="1"/>
    </xf>
    <xf numFmtId="0" fontId="9" fillId="0" borderId="1" xfId="0" applyFont="1" applyBorder="1" applyAlignment="1">
      <alignment horizontal="center" vertical="top" wrapText="1"/>
    </xf>
    <xf numFmtId="3" fontId="9" fillId="0" borderId="1" xfId="0" applyNumberFormat="1" applyFont="1" applyBorder="1" applyAlignment="1">
      <alignment horizontal="center" vertical="top" wrapText="1"/>
    </xf>
    <xf numFmtId="3" fontId="9" fillId="3" borderId="0" xfId="0" applyNumberFormat="1" applyFont="1" applyFill="1" applyAlignment="1">
      <alignment horizontal="center" vertical="top" wrapText="1"/>
    </xf>
    <xf numFmtId="3" fontId="9" fillId="2" borderId="0" xfId="0" applyNumberFormat="1" applyFont="1" applyFill="1" applyBorder="1" applyAlignment="1">
      <alignment horizontal="center" vertical="top" wrapText="1"/>
    </xf>
    <xf numFmtId="0" fontId="9" fillId="2" borderId="0" xfId="0" applyFont="1" applyFill="1" applyAlignment="1">
      <alignment horizontal="center" vertical="top" wrapText="1"/>
    </xf>
    <xf numFmtId="0" fontId="12" fillId="0" borderId="0" xfId="0" applyFont="1" applyBorder="1" applyAlignment="1">
      <alignment vertical="top" wrapText="1"/>
    </xf>
    <xf numFmtId="0" fontId="11" fillId="0" borderId="0" xfId="0" applyFont="1" applyBorder="1" applyAlignment="1">
      <alignment vertical="top" wrapText="1"/>
    </xf>
    <xf numFmtId="3" fontId="9" fillId="0" borderId="2" xfId="0" applyNumberFormat="1" applyFont="1" applyBorder="1" applyAlignment="1">
      <alignment vertical="top"/>
    </xf>
    <xf numFmtId="3" fontId="9" fillId="0" borderId="0" xfId="0" applyNumberFormat="1" applyFont="1" applyAlignment="1">
      <alignment vertical="top"/>
    </xf>
    <xf numFmtId="3" fontId="9" fillId="4" borderId="0" xfId="0" applyNumberFormat="1" applyFont="1" applyFill="1" applyBorder="1" applyAlignment="1">
      <alignment vertical="top"/>
    </xf>
    <xf numFmtId="3" fontId="9" fillId="0" borderId="0" xfId="0" applyNumberFormat="1" applyFont="1" applyBorder="1" applyAlignment="1">
      <alignment vertical="top"/>
    </xf>
    <xf numFmtId="3" fontId="9" fillId="0" borderId="0" xfId="0" applyNumberFormat="1" applyFont="1" applyBorder="1" applyAlignment="1">
      <alignment horizontal="center" vertical="top"/>
    </xf>
    <xf numFmtId="3" fontId="10" fillId="0" borderId="0" xfId="0" applyNumberFormat="1" applyFont="1" applyBorder="1" applyAlignment="1">
      <alignment horizontal="center" vertical="top"/>
    </xf>
    <xf numFmtId="0" fontId="10" fillId="0" borderId="0" xfId="0" applyFont="1" applyAlignment="1">
      <alignment vertical="top"/>
    </xf>
    <xf numFmtId="0" fontId="10" fillId="0" borderId="0" xfId="0" applyFont="1" applyAlignment="1">
      <alignment horizontal="right" vertical="top" wrapText="1"/>
    </xf>
    <xf numFmtId="0" fontId="10" fillId="0" borderId="0" xfId="0" applyFont="1" applyFill="1" applyAlignment="1">
      <alignment horizontal="right" vertical="top" wrapText="1"/>
    </xf>
    <xf numFmtId="1" fontId="10" fillId="0" borderId="0" xfId="0" applyNumberFormat="1" applyFont="1" applyAlignment="1">
      <alignment horizontal="left" vertical="top" wrapText="1"/>
    </xf>
    <xf numFmtId="0" fontId="9" fillId="0" borderId="2" xfId="0" applyFont="1" applyFill="1" applyBorder="1" applyAlignment="1">
      <alignment vertical="top"/>
    </xf>
    <xf numFmtId="0" fontId="10" fillId="0" borderId="0" xfId="0" applyFont="1" applyFill="1" applyAlignment="1">
      <alignment vertical="top"/>
    </xf>
    <xf numFmtId="0" fontId="10" fillId="0" borderId="2" xfId="0" applyFont="1" applyBorder="1" applyAlignment="1">
      <alignment horizontal="center" vertical="top"/>
    </xf>
    <xf numFmtId="10" fontId="10" fillId="0" borderId="0" xfId="0" applyNumberFormat="1" applyFont="1" applyAlignment="1">
      <alignment vertical="top"/>
    </xf>
    <xf numFmtId="0" fontId="4" fillId="0" borderId="0" xfId="0" applyFont="1" applyAlignment="1">
      <alignment vertical="top" wrapText="1"/>
    </xf>
    <xf numFmtId="49" fontId="4" fillId="0" borderId="0" xfId="0" applyNumberFormat="1" applyFont="1" applyAlignment="1">
      <alignment vertical="top" wrapText="1"/>
    </xf>
    <xf numFmtId="0" fontId="4" fillId="0" borderId="0" xfId="0" applyFont="1" applyAlignment="1">
      <alignment horizontal="right" vertical="top" wrapText="1"/>
    </xf>
    <xf numFmtId="0" fontId="10" fillId="5" borderId="0" xfId="0" applyFont="1" applyFill="1" applyAlignment="1">
      <alignment vertical="top" wrapText="1"/>
    </xf>
    <xf numFmtId="0" fontId="10" fillId="0" borderId="0" xfId="0" applyFont="1" applyFill="1" applyAlignment="1">
      <alignment horizontal="left" vertical="top" wrapText="1"/>
    </xf>
    <xf numFmtId="49" fontId="10" fillId="0" borderId="0" xfId="0" applyNumberFormat="1" applyFont="1" applyFill="1" applyAlignment="1">
      <alignment vertical="top" wrapText="1"/>
    </xf>
    <xf numFmtId="2" fontId="10" fillId="0" borderId="0" xfId="0" applyNumberFormat="1" applyFont="1" applyFill="1" applyAlignment="1">
      <alignment horizontal="right" vertical="top" wrapText="1"/>
    </xf>
    <xf numFmtId="3" fontId="10" fillId="0" borderId="0" xfId="0" applyNumberFormat="1" applyFont="1" applyFill="1" applyAlignment="1">
      <alignment horizontal="right" vertical="top" wrapText="1"/>
    </xf>
    <xf numFmtId="2" fontId="9" fillId="0" borderId="1" xfId="0" applyNumberFormat="1" applyFont="1" applyFill="1" applyBorder="1" applyAlignment="1">
      <alignment horizontal="center" vertical="top" wrapText="1"/>
    </xf>
    <xf numFmtId="1" fontId="10" fillId="0" borderId="0" xfId="0" applyNumberFormat="1" applyFont="1" applyFill="1" applyAlignment="1">
      <alignment horizontal="right" vertical="top" wrapText="1"/>
    </xf>
    <xf numFmtId="2" fontId="9" fillId="0" borderId="1" xfId="0" applyNumberFormat="1" applyFont="1" applyFill="1" applyBorder="1" applyAlignment="1">
      <alignment horizontal="right" vertical="top" wrapText="1"/>
    </xf>
    <xf numFmtId="0" fontId="10" fillId="0" borderId="0" xfId="0" applyFont="1" applyBorder="1"/>
    <xf numFmtId="3" fontId="10" fillId="2" borderId="0" xfId="0" applyNumberFormat="1" applyFont="1" applyFill="1" applyAlignment="1">
      <alignment vertical="top" wrapText="1"/>
    </xf>
    <xf numFmtId="0" fontId="9" fillId="0" borderId="1" xfId="0" applyFont="1" applyBorder="1" applyAlignment="1">
      <alignment vertical="top"/>
    </xf>
    <xf numFmtId="3" fontId="9" fillId="0" borderId="1" xfId="0" applyNumberFormat="1" applyFont="1" applyBorder="1" applyAlignment="1">
      <alignment vertical="top"/>
    </xf>
    <xf numFmtId="3" fontId="9" fillId="0" borderId="0" xfId="0" applyNumberFormat="1" applyFont="1" applyAlignment="1">
      <alignment vertical="top" wrapText="1"/>
    </xf>
    <xf numFmtId="3" fontId="9" fillId="0" borderId="0" xfId="0" applyNumberFormat="1" applyFont="1" applyAlignment="1">
      <alignment horizontal="right" vertical="top" wrapText="1"/>
    </xf>
    <xf numFmtId="0" fontId="9" fillId="0" borderId="0" xfId="0" applyFont="1" applyBorder="1" applyAlignment="1">
      <alignment horizontal="left" vertical="top" wrapText="1"/>
    </xf>
    <xf numFmtId="2" fontId="9" fillId="0" borderId="0" xfId="0" applyNumberFormat="1" applyFont="1" applyBorder="1" applyAlignment="1">
      <alignment horizontal="center" vertical="top" wrapText="1"/>
    </xf>
    <xf numFmtId="0" fontId="9" fillId="0" borderId="0" xfId="0" applyFont="1" applyBorder="1" applyAlignment="1">
      <alignment horizontal="center" vertical="top" wrapText="1"/>
    </xf>
    <xf numFmtId="3" fontId="9" fillId="0" borderId="0" xfId="0" applyNumberFormat="1" applyFont="1" applyBorder="1" applyAlignment="1">
      <alignment horizontal="center" vertical="top" wrapText="1"/>
    </xf>
    <xf numFmtId="9" fontId="10" fillId="0" borderId="0" xfId="0" applyNumberFormat="1" applyFont="1" applyAlignment="1">
      <alignment vertical="top"/>
    </xf>
    <xf numFmtId="0" fontId="9" fillId="0" borderId="0" xfId="0" applyFont="1" applyBorder="1" applyAlignment="1">
      <alignment horizontal="right" vertical="top" wrapText="1"/>
    </xf>
    <xf numFmtId="0" fontId="10" fillId="0" borderId="0" xfId="0" applyFont="1" applyBorder="1" applyAlignment="1">
      <alignment vertical="top" wrapText="1"/>
    </xf>
    <xf numFmtId="3" fontId="9" fillId="0" borderId="0" xfId="0" applyNumberFormat="1" applyFont="1" applyBorder="1" applyAlignment="1">
      <alignment vertical="top" wrapText="1"/>
    </xf>
    <xf numFmtId="0" fontId="14" fillId="0" borderId="0" xfId="0" applyFont="1" applyAlignment="1">
      <alignment vertical="top" wrapText="1"/>
    </xf>
    <xf numFmtId="0" fontId="14" fillId="0" borderId="0" xfId="0" applyFont="1" applyBorder="1" applyAlignment="1">
      <alignment vertical="top" wrapText="1"/>
    </xf>
    <xf numFmtId="3" fontId="15" fillId="6" borderId="0" xfId="0" applyNumberFormat="1" applyFont="1" applyFill="1" applyBorder="1" applyAlignment="1">
      <alignment vertical="top" wrapText="1"/>
    </xf>
    <xf numFmtId="3" fontId="15" fillId="0" borderId="0" xfId="0" applyNumberFormat="1" applyFont="1" applyBorder="1" applyAlignment="1">
      <alignment vertical="top" wrapText="1"/>
    </xf>
    <xf numFmtId="3" fontId="16" fillId="0" borderId="0" xfId="0" applyNumberFormat="1" applyFont="1" applyBorder="1" applyAlignment="1">
      <alignment vertical="top" wrapText="1"/>
    </xf>
    <xf numFmtId="0" fontId="16" fillId="0" borderId="0" xfId="0" applyFont="1" applyBorder="1" applyAlignment="1">
      <alignment vertical="top" wrapText="1"/>
    </xf>
    <xf numFmtId="10" fontId="16" fillId="0" borderId="0" xfId="0" applyNumberFormat="1" applyFont="1" applyBorder="1" applyAlignment="1">
      <alignment vertical="top" wrapText="1"/>
    </xf>
    <xf numFmtId="3" fontId="10" fillId="0" borderId="0" xfId="0" applyNumberFormat="1" applyFont="1" applyBorder="1" applyAlignment="1">
      <alignment horizontal="right" vertical="top" wrapText="1"/>
    </xf>
    <xf numFmtId="0" fontId="17" fillId="0" borderId="0" xfId="0" applyFont="1" applyFill="1" applyBorder="1" applyAlignment="1">
      <alignment horizontal="right"/>
    </xf>
    <xf numFmtId="0" fontId="18" fillId="0" borderId="0" xfId="0" applyFont="1" applyFill="1" applyBorder="1" applyAlignment="1">
      <alignment horizontal="left" vertical="top"/>
    </xf>
    <xf numFmtId="3" fontId="10" fillId="0" borderId="0" xfId="0" applyNumberFormat="1" applyFont="1" applyBorder="1"/>
    <xf numFmtId="49" fontId="10" fillId="0" borderId="0" xfId="0" applyNumberFormat="1" applyFont="1" applyFill="1" applyAlignment="1">
      <alignment horizontal="left" vertical="top" wrapText="1"/>
    </xf>
    <xf numFmtId="3" fontId="10" fillId="0" borderId="0" xfId="0" applyNumberFormat="1" applyFont="1" applyBorder="1" applyAlignment="1">
      <alignment vertical="top" wrapText="1"/>
    </xf>
    <xf numFmtId="3" fontId="10" fillId="0" borderId="2" xfId="0" applyNumberFormat="1" applyFont="1" applyBorder="1" applyAlignment="1">
      <alignment horizontal="center" vertical="top"/>
    </xf>
    <xf numFmtId="3" fontId="9" fillId="0" borderId="1" xfId="0" applyNumberFormat="1" applyFont="1" applyBorder="1" applyAlignment="1">
      <alignment horizontal="center" vertical="top"/>
    </xf>
    <xf numFmtId="3" fontId="9" fillId="0" borderId="0" xfId="0" applyNumberFormat="1" applyFont="1" applyBorder="1" applyAlignment="1">
      <alignment horizontal="center" vertical="top"/>
    </xf>
    <xf numFmtId="4" fontId="10" fillId="0" borderId="0" xfId="0" applyNumberFormat="1" applyFont="1" applyBorder="1" applyAlignment="1">
      <alignment horizontal="right" vertical="top" wrapText="1"/>
    </xf>
    <xf numFmtId="4" fontId="10" fillId="2" borderId="0" xfId="0" applyNumberFormat="1" applyFont="1" applyFill="1" applyBorder="1" applyAlignment="1">
      <alignment horizontal="right" vertical="top" wrapText="1"/>
    </xf>
    <xf numFmtId="2" fontId="10" fillId="0" borderId="0" xfId="0" applyNumberFormat="1" applyFont="1" applyBorder="1" applyAlignment="1">
      <alignment horizontal="right" vertical="top" wrapText="1"/>
    </xf>
    <xf numFmtId="3" fontId="10" fillId="2" borderId="0" xfId="0" applyNumberFormat="1" applyFont="1" applyFill="1" applyBorder="1" applyAlignment="1">
      <alignment horizontal="right" vertical="top" wrapText="1"/>
    </xf>
    <xf numFmtId="3" fontId="10" fillId="0" borderId="0" xfId="0" applyNumberFormat="1" applyFont="1" applyFill="1" applyBorder="1" applyAlignment="1">
      <alignment horizontal="right" vertical="top" wrapText="1"/>
    </xf>
    <xf numFmtId="0" fontId="11" fillId="0" borderId="0" xfId="0" applyFont="1" applyFill="1" applyBorder="1" applyAlignment="1">
      <alignment vertical="top" wrapText="1"/>
    </xf>
    <xf numFmtId="0" fontId="10" fillId="0" borderId="0" xfId="0" applyFont="1" applyFill="1" applyBorder="1" applyAlignment="1">
      <alignment vertical="top" wrapText="1"/>
    </xf>
    <xf numFmtId="2" fontId="10" fillId="0" borderId="0" xfId="0" applyNumberFormat="1" applyFont="1" applyFill="1" applyBorder="1" applyAlignment="1">
      <alignment horizontal="right" vertical="top" wrapText="1"/>
    </xf>
    <xf numFmtId="2" fontId="9" fillId="0" borderId="0" xfId="0" applyNumberFormat="1" applyFont="1" applyBorder="1" applyAlignment="1">
      <alignment horizontal="right" vertical="top" wrapText="1"/>
    </xf>
    <xf numFmtId="0" fontId="10" fillId="0" borderId="0" xfId="0" applyFont="1" applyBorder="1" applyAlignment="1">
      <alignment horizontal="right" vertical="top" wrapText="1"/>
    </xf>
    <xf numFmtId="0" fontId="10" fillId="0" borderId="0" xfId="0" applyFont="1" applyFill="1" applyBorder="1" applyAlignment="1">
      <alignment horizontal="right" vertical="top" wrapText="1"/>
    </xf>
    <xf numFmtId="3" fontId="13" fillId="0" borderId="0" xfId="0" applyNumberFormat="1" applyFont="1" applyBorder="1" applyAlignment="1">
      <alignment horizontal="right" vertical="top" wrapText="1"/>
    </xf>
    <xf numFmtId="2" fontId="10" fillId="5" borderId="0" xfId="0" applyNumberFormat="1" applyFont="1" applyFill="1" applyBorder="1" applyAlignment="1">
      <alignment horizontal="right" vertical="top" wrapText="1"/>
    </xf>
    <xf numFmtId="0" fontId="4" fillId="0" borderId="0" xfId="0" applyFont="1" applyBorder="1" applyAlignment="1">
      <alignment horizontal="right" vertical="top" wrapText="1"/>
    </xf>
    <xf numFmtId="0" fontId="4" fillId="0" borderId="0" xfId="0" applyFont="1" applyBorder="1" applyAlignment="1">
      <alignment vertical="top" wrapText="1"/>
    </xf>
    <xf numFmtId="3" fontId="10" fillId="5" borderId="0" xfId="0" applyNumberFormat="1" applyFont="1" applyFill="1" applyBorder="1" applyAlignment="1">
      <alignment horizontal="right" vertical="top" wrapText="1"/>
    </xf>
    <xf numFmtId="0" fontId="11" fillId="5" borderId="0" xfId="0" applyFont="1" applyFill="1" applyBorder="1" applyAlignment="1">
      <alignment vertical="top" wrapText="1"/>
    </xf>
    <xf numFmtId="0" fontId="10" fillId="5" borderId="0" xfId="0" applyFont="1" applyFill="1" applyBorder="1" applyAlignment="1">
      <alignment vertical="top" wrapText="1"/>
    </xf>
    <xf numFmtId="1" fontId="10" fillId="0" borderId="0" xfId="0" applyNumberFormat="1" applyFont="1" applyBorder="1" applyAlignment="1">
      <alignment horizontal="right" vertical="top" wrapText="1"/>
    </xf>
    <xf numFmtId="0" fontId="10" fillId="0" borderId="0" xfId="0" applyFont="1" applyBorder="1" applyAlignment="1">
      <alignment horizontal="right" vertical="top"/>
    </xf>
  </cellXfs>
  <cellStyles count="8">
    <cellStyle name="Excel Built-in Normal" xfId="1"/>
    <cellStyle name="Ezres 2" xfId="2"/>
    <cellStyle name="Heading" xfId="3"/>
    <cellStyle name="Heading1" xfId="4"/>
    <cellStyle name="Normál" xfId="0" builtinId="0"/>
    <cellStyle name="Normál 2" xfId="5"/>
    <cellStyle name="Result" xfId="6"/>
    <cellStyle name="Result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0"/>
  <sheetViews>
    <sheetView view="pageBreakPreview" zoomScaleNormal="100" zoomScaleSheetLayoutView="100" workbookViewId="0">
      <selection activeCell="H20" sqref="H20"/>
    </sheetView>
  </sheetViews>
  <sheetFormatPr defaultRowHeight="12.75"/>
  <cols>
    <col min="1" max="1" width="42.28515625" style="9" customWidth="1"/>
    <col min="2" max="2" width="6.42578125" style="9" bestFit="1" customWidth="1"/>
    <col min="3" max="3" width="13" style="9" customWidth="1"/>
    <col min="4" max="4" width="12.140625" style="9" customWidth="1"/>
    <col min="5" max="5" width="12.140625" style="30" customWidth="1"/>
    <col min="6" max="6" width="8.7109375" style="29" bestFit="1" customWidth="1"/>
    <col min="7" max="7" width="9.140625" style="9"/>
    <col min="8" max="8" width="9.5703125" style="9" bestFit="1" customWidth="1"/>
    <col min="9" max="11" width="9.140625" style="9"/>
    <col min="12" max="12" width="13.140625" style="9" bestFit="1" customWidth="1"/>
    <col min="13" max="16384" width="9.140625" style="9"/>
  </cols>
  <sheetData>
    <row r="2" spans="1:14">
      <c r="A2" s="9" t="s">
        <v>515</v>
      </c>
      <c r="C2" s="9" t="s">
        <v>279</v>
      </c>
    </row>
    <row r="3" spans="1:14">
      <c r="A3" s="9" t="s">
        <v>279</v>
      </c>
      <c r="C3" s="9" t="s">
        <v>279</v>
      </c>
    </row>
    <row r="4" spans="1:14">
      <c r="A4" s="9" t="s">
        <v>516</v>
      </c>
    </row>
    <row r="5" spans="1:14">
      <c r="A5" s="9" t="s">
        <v>279</v>
      </c>
    </row>
    <row r="6" spans="1:14">
      <c r="A6" s="9" t="s">
        <v>279</v>
      </c>
    </row>
    <row r="7" spans="1:14">
      <c r="A7" s="9" t="s">
        <v>528</v>
      </c>
    </row>
    <row r="8" spans="1:14" s="45" customFormat="1">
      <c r="A8" s="45" t="s">
        <v>527</v>
      </c>
      <c r="F8" s="29"/>
    </row>
    <row r="9" spans="1:14">
      <c r="A9" s="9" t="s">
        <v>514</v>
      </c>
    </row>
    <row r="10" spans="1:14">
      <c r="A10" s="9" t="s">
        <v>280</v>
      </c>
    </row>
    <row r="11" spans="1:14">
      <c r="A11" s="9" t="s">
        <v>555</v>
      </c>
    </row>
    <row r="12" spans="1:14" s="45" customFormat="1">
      <c r="B12" s="50"/>
      <c r="F12" s="29"/>
    </row>
    <row r="13" spans="1:14">
      <c r="A13" s="51" t="s">
        <v>281</v>
      </c>
      <c r="B13" s="49"/>
      <c r="C13" s="51" t="s">
        <v>282</v>
      </c>
      <c r="D13" s="51" t="s">
        <v>283</v>
      </c>
      <c r="E13" s="41"/>
      <c r="G13" s="40"/>
      <c r="H13" s="40"/>
      <c r="I13" s="40"/>
    </row>
    <row r="14" spans="1:14">
      <c r="A14" s="10" t="s">
        <v>284</v>
      </c>
      <c r="B14" s="10"/>
      <c r="C14" s="11">
        <f>Összesítő!B26</f>
        <v>0</v>
      </c>
      <c r="D14" s="11">
        <f>Összesítő!C26</f>
        <v>0</v>
      </c>
      <c r="E14" s="19"/>
      <c r="G14" s="29"/>
      <c r="H14" s="29"/>
      <c r="I14" s="29"/>
      <c r="L14" s="40"/>
    </row>
    <row r="15" spans="1:14">
      <c r="A15" s="18" t="s">
        <v>285</v>
      </c>
      <c r="B15" s="18"/>
      <c r="C15" s="39">
        <f>ROUND(C14,0)</f>
        <v>0</v>
      </c>
      <c r="D15" s="39">
        <f>ROUND(D14,0)</f>
        <v>0</v>
      </c>
      <c r="E15" s="42"/>
      <c r="G15" s="29"/>
      <c r="H15" s="29"/>
      <c r="I15" s="29"/>
      <c r="L15" s="52"/>
      <c r="M15" s="74"/>
      <c r="N15" s="52"/>
    </row>
    <row r="16" spans="1:14" s="45" customFormat="1">
      <c r="A16" s="66" t="s">
        <v>425</v>
      </c>
      <c r="B16" s="66"/>
      <c r="C16" s="67"/>
      <c r="D16" s="67"/>
      <c r="E16" s="42"/>
      <c r="F16" s="29"/>
      <c r="G16" s="29"/>
      <c r="H16" s="29"/>
      <c r="I16" s="29"/>
    </row>
    <row r="17" spans="1:11">
      <c r="A17" s="29" t="s">
        <v>286</v>
      </c>
      <c r="B17" s="29"/>
      <c r="C17" s="93">
        <f>ROUND(C15+D15+D16,0)</f>
        <v>0</v>
      </c>
      <c r="D17" s="93"/>
      <c r="E17" s="43"/>
      <c r="F17" s="40"/>
      <c r="G17" s="40"/>
      <c r="H17" s="40"/>
      <c r="I17" s="40"/>
    </row>
    <row r="18" spans="1:11">
      <c r="A18" s="10" t="s">
        <v>287</v>
      </c>
      <c r="B18" s="12">
        <v>0.27</v>
      </c>
      <c r="C18" s="91">
        <f>ROUND(C17*B18,0)</f>
        <v>0</v>
      </c>
      <c r="D18" s="91"/>
      <c r="E18" s="44"/>
      <c r="I18" s="52"/>
      <c r="J18" s="74"/>
      <c r="K18" s="52"/>
    </row>
    <row r="19" spans="1:11">
      <c r="A19" s="18" t="s">
        <v>288</v>
      </c>
      <c r="B19" s="18"/>
      <c r="C19" s="92">
        <f>ROUND(C17+C18,0)</f>
        <v>0</v>
      </c>
      <c r="D19" s="92"/>
      <c r="E19" s="43"/>
      <c r="F19" s="40"/>
    </row>
    <row r="20" spans="1:11">
      <c r="A20" s="13"/>
    </row>
  </sheetData>
  <mergeCells count="3">
    <mergeCell ref="C18:D18"/>
    <mergeCell ref="C19:D19"/>
    <mergeCell ref="C17:D17"/>
  </mergeCells>
  <pageMargins left="1" right="1" top="1" bottom="1" header="0.41666666666666669" footer="0.41666666666666669"/>
  <pageSetup paperSize="9"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37"/>
  <sheetViews>
    <sheetView view="pageBreakPreview" zoomScaleNormal="100" zoomScaleSheetLayoutView="100" workbookViewId="0">
      <selection activeCell="P35" sqref="P35"/>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19"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51">
      <c r="A3" s="5">
        <v>1</v>
      </c>
      <c r="B3" s="6" t="s">
        <v>93</v>
      </c>
      <c r="C3" s="7" t="s">
        <v>94</v>
      </c>
      <c r="D3" s="20">
        <v>515.67999999999995</v>
      </c>
      <c r="E3" s="6" t="s">
        <v>16</v>
      </c>
      <c r="F3" s="16">
        <v>0</v>
      </c>
      <c r="G3" s="16">
        <v>0</v>
      </c>
      <c r="H3" s="16">
        <f>ROUND(D3*F3, 0)</f>
        <v>0</v>
      </c>
      <c r="I3" s="16">
        <f>ROUND(D3*G3, 0)</f>
        <v>0</v>
      </c>
    </row>
    <row r="5" spans="1:28" ht="63.75">
      <c r="A5" s="5">
        <v>2</v>
      </c>
      <c r="B5" s="6" t="s">
        <v>95</v>
      </c>
      <c r="C5" s="7" t="s">
        <v>96</v>
      </c>
      <c r="D5" s="20">
        <v>338.78</v>
      </c>
      <c r="E5" s="6" t="s">
        <v>16</v>
      </c>
      <c r="F5" s="16">
        <v>0</v>
      </c>
      <c r="G5" s="16">
        <v>0</v>
      </c>
      <c r="H5" s="16">
        <f>ROUND(D5*F5, 0)</f>
        <v>0</v>
      </c>
      <c r="I5" s="16">
        <f>ROUND(D5*G5, 0)</f>
        <v>0</v>
      </c>
    </row>
    <row r="7" spans="1:28" ht="76.5">
      <c r="A7" s="5">
        <v>3</v>
      </c>
      <c r="B7" s="6" t="s">
        <v>301</v>
      </c>
      <c r="C7" s="7" t="s">
        <v>300</v>
      </c>
      <c r="D7" s="20">
        <v>264.86</v>
      </c>
      <c r="E7" s="6" t="s">
        <v>16</v>
      </c>
      <c r="F7" s="16">
        <v>0</v>
      </c>
      <c r="G7" s="16">
        <v>0</v>
      </c>
      <c r="H7" s="16">
        <f>ROUND(D7*F7, 0)</f>
        <v>0</v>
      </c>
      <c r="I7" s="16">
        <f>ROUND(D7*G7, 0)</f>
        <v>0</v>
      </c>
    </row>
    <row r="9" spans="1:28" ht="76.5">
      <c r="A9" s="5">
        <v>4</v>
      </c>
      <c r="B9" s="6" t="s">
        <v>97</v>
      </c>
      <c r="C9" s="7" t="s">
        <v>98</v>
      </c>
      <c r="D9" s="20">
        <v>264.86</v>
      </c>
      <c r="E9" s="6" t="s">
        <v>16</v>
      </c>
      <c r="F9" s="16">
        <v>0</v>
      </c>
      <c r="G9" s="16">
        <v>0</v>
      </c>
      <c r="H9" s="16">
        <f>ROUND(D9*F9, 0)</f>
        <v>0</v>
      </c>
      <c r="I9" s="16">
        <f>ROUND(D9*G9, 0)</f>
        <v>0</v>
      </c>
    </row>
    <row r="11" spans="1:28" ht="51">
      <c r="A11" s="5">
        <v>5</v>
      </c>
      <c r="B11" s="6" t="s">
        <v>99</v>
      </c>
      <c r="C11" s="7" t="s">
        <v>100</v>
      </c>
      <c r="D11" s="20">
        <v>264.86</v>
      </c>
      <c r="E11" s="6" t="s">
        <v>16</v>
      </c>
      <c r="F11" s="16">
        <v>0</v>
      </c>
      <c r="G11" s="16">
        <v>0</v>
      </c>
      <c r="H11" s="16">
        <f>ROUND(D11*F11, 0)</f>
        <v>0</v>
      </c>
      <c r="I11" s="16">
        <f>ROUND(D11*G11, 0)</f>
        <v>0</v>
      </c>
      <c r="J11" s="24"/>
      <c r="M11" s="28"/>
      <c r="N11" s="37"/>
    </row>
    <row r="13" spans="1:28" ht="38.25">
      <c r="A13" s="5">
        <v>6</v>
      </c>
      <c r="B13" s="6" t="s">
        <v>101</v>
      </c>
      <c r="C13" s="7" t="s">
        <v>302</v>
      </c>
      <c r="D13" s="20">
        <v>46.29</v>
      </c>
      <c r="E13" s="6" t="s">
        <v>16</v>
      </c>
      <c r="F13" s="16">
        <v>0</v>
      </c>
      <c r="G13" s="16">
        <v>0</v>
      </c>
      <c r="H13" s="16">
        <f>ROUND(D13*F13, 0)</f>
        <v>0</v>
      </c>
      <c r="I13" s="16">
        <f>ROUND(D13*G13, 0)</f>
        <v>0</v>
      </c>
    </row>
    <row r="15" spans="1:28" ht="63.75">
      <c r="A15" s="5">
        <v>7</v>
      </c>
      <c r="B15" s="6" t="s">
        <v>102</v>
      </c>
      <c r="C15" s="7" t="s">
        <v>103</v>
      </c>
      <c r="D15" s="20">
        <v>46.29</v>
      </c>
      <c r="E15" s="6" t="s">
        <v>16</v>
      </c>
      <c r="F15" s="16">
        <v>0</v>
      </c>
      <c r="G15" s="16">
        <v>0</v>
      </c>
      <c r="H15" s="16">
        <f>ROUND(D15*F15, 0)</f>
        <v>0</v>
      </c>
      <c r="I15" s="16">
        <f>ROUND(D15*G15, 0)</f>
        <v>0</v>
      </c>
    </row>
    <row r="17" spans="1:9" ht="38.25">
      <c r="A17" s="5">
        <v>8</v>
      </c>
      <c r="B17" s="6" t="s">
        <v>104</v>
      </c>
      <c r="C17" s="7" t="s">
        <v>105</v>
      </c>
      <c r="D17" s="20">
        <v>311.14999999999998</v>
      </c>
      <c r="E17" s="6" t="s">
        <v>16</v>
      </c>
      <c r="F17" s="16">
        <v>0</v>
      </c>
      <c r="G17" s="16">
        <v>0</v>
      </c>
      <c r="H17" s="16">
        <f>ROUND(D17*F17, 0)</f>
        <v>0</v>
      </c>
      <c r="I17" s="16">
        <f>ROUND(D17*G17, 0)</f>
        <v>0</v>
      </c>
    </row>
    <row r="19" spans="1:9" ht="51">
      <c r="A19" s="5">
        <v>9</v>
      </c>
      <c r="B19" s="6" t="s">
        <v>106</v>
      </c>
      <c r="C19" s="7" t="s">
        <v>107</v>
      </c>
      <c r="D19" s="20">
        <v>311.14999999999998</v>
      </c>
      <c r="E19" s="6" t="s">
        <v>16</v>
      </c>
      <c r="F19" s="16">
        <v>0</v>
      </c>
      <c r="G19" s="16">
        <v>0</v>
      </c>
      <c r="H19" s="16">
        <f>ROUND(D19*F19, 0)</f>
        <v>0</v>
      </c>
      <c r="I19" s="16">
        <f>ROUND(D19*G19, 0)</f>
        <v>0</v>
      </c>
    </row>
    <row r="21" spans="1:9" ht="63.75">
      <c r="A21" s="5">
        <v>10</v>
      </c>
      <c r="B21" s="6" t="s">
        <v>108</v>
      </c>
      <c r="C21" s="7" t="s">
        <v>109</v>
      </c>
      <c r="D21" s="20">
        <v>237</v>
      </c>
      <c r="E21" s="6" t="s">
        <v>75</v>
      </c>
      <c r="F21" s="16">
        <v>0</v>
      </c>
      <c r="G21" s="16">
        <v>0</v>
      </c>
      <c r="H21" s="16">
        <f>ROUND(D21*F21, 0)</f>
        <v>0</v>
      </c>
      <c r="I21" s="16">
        <f>ROUND(D21*G21, 0)</f>
        <v>0</v>
      </c>
    </row>
    <row r="23" spans="1:9" ht="63.75">
      <c r="A23" s="5">
        <v>11</v>
      </c>
      <c r="B23" s="6" t="s">
        <v>110</v>
      </c>
      <c r="C23" s="7" t="s">
        <v>111</v>
      </c>
      <c r="D23" s="20">
        <v>54</v>
      </c>
      <c r="E23" s="6" t="s">
        <v>75</v>
      </c>
      <c r="F23" s="16">
        <v>0</v>
      </c>
      <c r="G23" s="16">
        <v>0</v>
      </c>
      <c r="H23" s="16">
        <f>ROUND(D23*F23, 0)</f>
        <v>0</v>
      </c>
      <c r="I23" s="16">
        <f>ROUND(D23*G23, 0)</f>
        <v>0</v>
      </c>
    </row>
    <row r="25" spans="1:9" ht="89.25">
      <c r="A25" s="5">
        <v>12</v>
      </c>
      <c r="B25" s="6" t="s">
        <v>112</v>
      </c>
      <c r="C25" s="7" t="s">
        <v>113</v>
      </c>
      <c r="D25" s="20">
        <v>114</v>
      </c>
      <c r="E25" s="6" t="s">
        <v>75</v>
      </c>
      <c r="F25" s="16">
        <v>0</v>
      </c>
      <c r="G25" s="16">
        <v>0</v>
      </c>
      <c r="H25" s="16">
        <f>ROUND(D25*F25, 0)</f>
        <v>0</v>
      </c>
      <c r="I25" s="16">
        <f>ROUND(D25*G25, 0)</f>
        <v>0</v>
      </c>
    </row>
    <row r="27" spans="1:9" ht="89.25">
      <c r="A27" s="5">
        <v>13</v>
      </c>
      <c r="B27" s="6" t="s">
        <v>114</v>
      </c>
      <c r="C27" s="7" t="s">
        <v>115</v>
      </c>
      <c r="D27" s="20">
        <v>73.23</v>
      </c>
      <c r="E27" s="6" t="s">
        <v>75</v>
      </c>
      <c r="F27" s="16">
        <v>0</v>
      </c>
      <c r="G27" s="16">
        <v>0</v>
      </c>
      <c r="H27" s="16">
        <f>ROUND(D27*F27, 0)</f>
        <v>0</v>
      </c>
      <c r="I27" s="16">
        <f>ROUND(D27*G27, 0)</f>
        <v>0</v>
      </c>
    </row>
    <row r="29" spans="1:9" ht="76.5">
      <c r="A29" s="5">
        <v>14</v>
      </c>
      <c r="B29" s="6" t="s">
        <v>116</v>
      </c>
      <c r="C29" s="7" t="s">
        <v>117</v>
      </c>
      <c r="D29" s="20">
        <v>40.799999999999997</v>
      </c>
      <c r="E29" s="6" t="s">
        <v>75</v>
      </c>
      <c r="F29" s="16">
        <v>0</v>
      </c>
      <c r="G29" s="16">
        <v>0</v>
      </c>
      <c r="H29" s="16">
        <f>ROUND(D29*F29, 0)</f>
        <v>0</v>
      </c>
      <c r="I29" s="16">
        <f>ROUND(D29*G29, 0)</f>
        <v>0</v>
      </c>
    </row>
    <row r="31" spans="1:9" ht="63.75">
      <c r="A31" s="5">
        <v>15</v>
      </c>
      <c r="B31" s="6" t="s">
        <v>118</v>
      </c>
      <c r="C31" s="7" t="s">
        <v>119</v>
      </c>
      <c r="D31" s="20">
        <v>50</v>
      </c>
      <c r="E31" s="6" t="s">
        <v>16</v>
      </c>
      <c r="F31" s="16">
        <v>0</v>
      </c>
      <c r="G31" s="16">
        <v>0</v>
      </c>
      <c r="H31" s="16">
        <f>ROUND(D31*F31, 0)</f>
        <v>0</v>
      </c>
      <c r="I31" s="16">
        <f>ROUND(D31*G31, 0)</f>
        <v>0</v>
      </c>
    </row>
    <row r="33" spans="1:15" ht="63.75">
      <c r="A33" s="5">
        <v>16</v>
      </c>
      <c r="B33" s="6" t="s">
        <v>120</v>
      </c>
      <c r="C33" s="7" t="s">
        <v>121</v>
      </c>
      <c r="D33" s="20">
        <v>50</v>
      </c>
      <c r="E33" s="6" t="s">
        <v>16</v>
      </c>
      <c r="F33" s="16">
        <v>0</v>
      </c>
      <c r="G33" s="16">
        <v>0</v>
      </c>
      <c r="H33" s="16">
        <f>ROUND(D33*F33, 0)</f>
        <v>0</v>
      </c>
      <c r="I33" s="16">
        <f>ROUND(D33*G33, 0)</f>
        <v>0</v>
      </c>
    </row>
    <row r="35" spans="1:15" ht="38.25">
      <c r="A35" s="5">
        <v>17</v>
      </c>
      <c r="B35" s="6" t="s">
        <v>122</v>
      </c>
      <c r="C35" s="7" t="s">
        <v>123</v>
      </c>
      <c r="D35" s="20">
        <v>75</v>
      </c>
      <c r="E35" s="6" t="s">
        <v>75</v>
      </c>
      <c r="F35" s="16">
        <v>0</v>
      </c>
      <c r="G35" s="16">
        <v>0</v>
      </c>
      <c r="H35" s="16">
        <f>ROUND(D35*F35, 0)</f>
        <v>0</v>
      </c>
      <c r="I35" s="16">
        <f>ROUND(D35*G35, 0)</f>
        <v>0</v>
      </c>
    </row>
    <row r="37" spans="1:15" s="8" customFormat="1">
      <c r="A37" s="1"/>
      <c r="B37" s="2"/>
      <c r="C37" s="2" t="s">
        <v>14</v>
      </c>
      <c r="D37" s="21"/>
      <c r="E37" s="2"/>
      <c r="F37" s="17"/>
      <c r="G37" s="17"/>
      <c r="H37" s="17">
        <f>ROUND(SUM(H3:H36),0)</f>
        <v>0</v>
      </c>
      <c r="I37" s="17">
        <f>ROUND(SUM(I3:I36),0)</f>
        <v>0</v>
      </c>
      <c r="J37" s="23"/>
      <c r="K37" s="27"/>
      <c r="L37" s="27"/>
      <c r="M37" s="97"/>
      <c r="N37" s="38"/>
      <c r="O37" s="102"/>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Vakolás és rabicolás</oddHeader>
  </headerFooter>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5"/>
  <sheetViews>
    <sheetView view="pageBreakPreview" zoomScaleNormal="100" zoomScaleSheetLayoutView="100" workbookViewId="0">
      <selection activeCell="N8" sqref="N8"/>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18.4257812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4" spans="1:28" ht="104.25">
      <c r="A4" s="5">
        <v>1</v>
      </c>
      <c r="B4" s="6" t="s">
        <v>125</v>
      </c>
      <c r="C4" s="7" t="s">
        <v>415</v>
      </c>
      <c r="D4" s="20">
        <v>61.49</v>
      </c>
      <c r="E4" s="6" t="s">
        <v>16</v>
      </c>
      <c r="F4" s="16">
        <v>0</v>
      </c>
      <c r="G4" s="16">
        <v>0</v>
      </c>
      <c r="H4" s="16">
        <f>ROUND(D4*F4, 0)</f>
        <v>0</v>
      </c>
      <c r="I4" s="16">
        <f>ROUND(D4*G4, 0)</f>
        <v>0</v>
      </c>
    </row>
    <row r="5" spans="1:28">
      <c r="C5" s="7"/>
    </row>
    <row r="6" spans="1:28" ht="114.75">
      <c r="A6" s="5">
        <v>2</v>
      </c>
      <c r="B6" s="6" t="s">
        <v>376</v>
      </c>
      <c r="C6" s="7" t="s">
        <v>416</v>
      </c>
      <c r="D6" s="20">
        <v>84.77</v>
      </c>
      <c r="E6" s="6" t="s">
        <v>16</v>
      </c>
      <c r="F6" s="16">
        <v>0</v>
      </c>
      <c r="G6" s="16">
        <v>0</v>
      </c>
      <c r="H6" s="16">
        <f>ROUND(D6*F6, 0)</f>
        <v>0</v>
      </c>
      <c r="I6" s="16">
        <f>ROUND(D6*G6, 0)</f>
        <v>0</v>
      </c>
    </row>
    <row r="7" spans="1:28">
      <c r="C7" s="7"/>
    </row>
    <row r="8" spans="1:28" ht="102">
      <c r="A8" s="5">
        <v>3</v>
      </c>
      <c r="B8" s="6" t="s">
        <v>412</v>
      </c>
      <c r="C8" s="7" t="s">
        <v>414</v>
      </c>
      <c r="D8" s="59">
        <v>167.97</v>
      </c>
      <c r="E8" s="22" t="s">
        <v>16</v>
      </c>
      <c r="F8" s="60">
        <v>0</v>
      </c>
      <c r="G8" s="60">
        <v>0</v>
      </c>
      <c r="H8" s="60">
        <f>ROUND(D8*F8, 0)</f>
        <v>0</v>
      </c>
      <c r="I8" s="60">
        <f>ROUND(D8*G8, 0)</f>
        <v>0</v>
      </c>
      <c r="K8" s="97"/>
      <c r="L8" s="97"/>
    </row>
    <row r="9" spans="1:28">
      <c r="C9" s="7"/>
    </row>
    <row r="11" spans="1:28" s="8" customFormat="1">
      <c r="A11" s="1"/>
      <c r="B11" s="2"/>
      <c r="C11" s="2" t="s">
        <v>14</v>
      </c>
      <c r="D11" s="21"/>
      <c r="E11" s="2"/>
      <c r="F11" s="17"/>
      <c r="G11" s="17"/>
      <c r="H11" s="17">
        <f>ROUND(SUM(H3:H10),0)</f>
        <v>0</v>
      </c>
      <c r="I11" s="17">
        <f>ROUND(SUM(I3:I10),0)</f>
        <v>0</v>
      </c>
      <c r="J11" s="23"/>
      <c r="K11" s="27"/>
      <c r="L11" s="27"/>
      <c r="M11" s="97"/>
      <c r="N11" s="38"/>
      <c r="O11" s="102"/>
    </row>
    <row r="13" spans="1:28">
      <c r="I13" s="16">
        <f>SUM(H11:I11)</f>
        <v>0</v>
      </c>
    </row>
    <row r="15" spans="1:28">
      <c r="J15" s="24"/>
      <c r="M15" s="28"/>
      <c r="N15" s="37"/>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Szárazépítés</oddHeader>
  </headerFooter>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5"/>
  <sheetViews>
    <sheetView view="pageBreakPreview" zoomScaleNormal="100" zoomScaleSheetLayoutView="100" workbookViewId="0">
      <selection activeCell="F21" sqref="F21"/>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2.8554687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c r="A3" s="5">
        <v>1</v>
      </c>
      <c r="B3" s="6" t="s">
        <v>127</v>
      </c>
      <c r="C3" s="7" t="s">
        <v>128</v>
      </c>
      <c r="D3" s="20">
        <v>136.22</v>
      </c>
      <c r="E3" s="6" t="s">
        <v>16</v>
      </c>
      <c r="F3" s="16">
        <v>0</v>
      </c>
      <c r="G3" s="16">
        <v>0</v>
      </c>
      <c r="H3" s="16">
        <f>ROUND(D3*F3, 0)</f>
        <v>0</v>
      </c>
      <c r="I3" s="16">
        <f>ROUND(D3*G3, 0)</f>
        <v>0</v>
      </c>
    </row>
    <row r="5" spans="1:28" ht="66">
      <c r="A5" s="5">
        <v>2</v>
      </c>
      <c r="B5" s="6" t="s">
        <v>129</v>
      </c>
      <c r="C5" s="7" t="s">
        <v>291</v>
      </c>
      <c r="D5" s="20">
        <v>284.14</v>
      </c>
      <c r="E5" s="6" t="s">
        <v>16</v>
      </c>
      <c r="F5" s="16">
        <v>0</v>
      </c>
      <c r="G5" s="16">
        <v>0</v>
      </c>
      <c r="H5" s="16">
        <v>0</v>
      </c>
      <c r="I5" s="16">
        <f>ROUND(D5*G5, 0)</f>
        <v>0</v>
      </c>
    </row>
    <row r="7" spans="1:28" ht="51">
      <c r="A7" s="5">
        <v>3</v>
      </c>
      <c r="B7" s="6" t="s">
        <v>130</v>
      </c>
      <c r="C7" s="7" t="s">
        <v>131</v>
      </c>
      <c r="D7" s="20">
        <v>13.7</v>
      </c>
      <c r="E7" s="6" t="s">
        <v>75</v>
      </c>
      <c r="F7" s="16">
        <v>0</v>
      </c>
      <c r="G7" s="16">
        <v>0</v>
      </c>
      <c r="H7" s="16">
        <f>ROUND(D7*F7, 0)</f>
        <v>0</v>
      </c>
      <c r="I7" s="16">
        <f>ROUND(D7*G7, 0)</f>
        <v>0</v>
      </c>
    </row>
    <row r="9" spans="1:28" ht="51">
      <c r="A9" s="5">
        <v>4</v>
      </c>
      <c r="B9" s="6" t="s">
        <v>132</v>
      </c>
      <c r="C9" s="7" t="s">
        <v>133</v>
      </c>
      <c r="D9" s="20">
        <v>13.7</v>
      </c>
      <c r="E9" s="6" t="s">
        <v>75</v>
      </c>
      <c r="F9" s="16">
        <v>0</v>
      </c>
      <c r="G9" s="16">
        <v>0</v>
      </c>
      <c r="H9" s="16">
        <f>ROUND(D9*F9, 0)</f>
        <v>0</v>
      </c>
      <c r="I9" s="16">
        <f>ROUND(D9*G9, 0)</f>
        <v>0</v>
      </c>
    </row>
    <row r="11" spans="1:28" ht="76.5">
      <c r="A11" s="5">
        <v>5</v>
      </c>
      <c r="B11" s="6" t="s">
        <v>134</v>
      </c>
      <c r="C11" s="7" t="s">
        <v>135</v>
      </c>
      <c r="D11" s="20">
        <v>13.7</v>
      </c>
      <c r="E11" s="6" t="s">
        <v>75</v>
      </c>
      <c r="F11" s="16">
        <v>0</v>
      </c>
      <c r="G11" s="16">
        <v>0</v>
      </c>
      <c r="H11" s="16">
        <f>ROUND(D11*F11, 0)</f>
        <v>0</v>
      </c>
      <c r="I11" s="16">
        <f>ROUND(D11*G11, 0)</f>
        <v>0</v>
      </c>
    </row>
    <row r="13" spans="1:28" ht="38.25">
      <c r="A13" s="5">
        <v>6</v>
      </c>
      <c r="B13" s="6" t="s">
        <v>136</v>
      </c>
      <c r="C13" s="7" t="s">
        <v>137</v>
      </c>
      <c r="D13" s="20">
        <v>13.7</v>
      </c>
      <c r="E13" s="6" t="s">
        <v>75</v>
      </c>
      <c r="F13" s="16">
        <v>0</v>
      </c>
      <c r="G13" s="16">
        <v>0</v>
      </c>
      <c r="H13" s="16">
        <f>ROUND(D13*F13, 0)</f>
        <v>0</v>
      </c>
      <c r="I13" s="16">
        <f>ROUND(D13*G13, 0)</f>
        <v>0</v>
      </c>
      <c r="J13" s="24"/>
      <c r="M13" s="28"/>
    </row>
    <row r="15" spans="1:28" ht="76.5">
      <c r="A15" s="5">
        <v>7</v>
      </c>
      <c r="B15" s="6" t="s">
        <v>138</v>
      </c>
      <c r="C15" s="7" t="s">
        <v>139</v>
      </c>
      <c r="D15" s="20">
        <v>13.7</v>
      </c>
      <c r="E15" s="6" t="s">
        <v>75</v>
      </c>
      <c r="F15" s="16">
        <v>0</v>
      </c>
      <c r="G15" s="16">
        <v>0</v>
      </c>
      <c r="H15" s="16">
        <f>ROUND(D15*F15, 0)</f>
        <v>0</v>
      </c>
      <c r="I15" s="16">
        <f>ROUND(D15*G15, 0)</f>
        <v>0</v>
      </c>
    </row>
    <row r="17" spans="1:15" ht="51">
      <c r="A17" s="5">
        <v>8</v>
      </c>
      <c r="B17" s="7" t="s">
        <v>353</v>
      </c>
      <c r="C17" s="7" t="s">
        <v>354</v>
      </c>
      <c r="D17" s="16">
        <v>150</v>
      </c>
      <c r="E17" s="6" t="s">
        <v>13</v>
      </c>
      <c r="F17" s="16">
        <v>0</v>
      </c>
      <c r="G17" s="16">
        <v>0</v>
      </c>
      <c r="H17" s="16">
        <f>ROUND(D17*F17, 0)</f>
        <v>0</v>
      </c>
      <c r="I17" s="16">
        <f>ROUND(D17*G17, 0)</f>
        <v>0</v>
      </c>
      <c r="O17" s="85"/>
    </row>
    <row r="19" spans="1:15" ht="63.75">
      <c r="A19" s="5">
        <v>9</v>
      </c>
      <c r="B19" s="6" t="s">
        <v>140</v>
      </c>
      <c r="C19" s="7" t="s">
        <v>141</v>
      </c>
      <c r="D19" s="20">
        <v>2</v>
      </c>
      <c r="E19" s="6" t="s">
        <v>13</v>
      </c>
      <c r="F19" s="16">
        <v>0</v>
      </c>
      <c r="G19" s="16">
        <v>0</v>
      </c>
      <c r="H19" s="16">
        <f>ROUND(D19*F19, 0)</f>
        <v>0</v>
      </c>
      <c r="I19" s="16">
        <f>ROUND(D19*G19, 0)</f>
        <v>0</v>
      </c>
    </row>
    <row r="21" spans="1:15" ht="51">
      <c r="A21" s="5">
        <v>10</v>
      </c>
      <c r="B21" s="6" t="s">
        <v>142</v>
      </c>
      <c r="C21" s="7" t="s">
        <v>143</v>
      </c>
      <c r="D21" s="20">
        <v>1</v>
      </c>
      <c r="E21" s="6" t="s">
        <v>13</v>
      </c>
      <c r="F21" s="16">
        <v>0</v>
      </c>
      <c r="G21" s="16">
        <v>0</v>
      </c>
      <c r="H21" s="16">
        <f>ROUND(D21*F21, 0)</f>
        <v>0</v>
      </c>
      <c r="I21" s="16">
        <f>ROUND(D21*G21, 0)</f>
        <v>0</v>
      </c>
    </row>
    <row r="23" spans="1:15" s="8" customFormat="1">
      <c r="A23" s="1"/>
      <c r="B23" s="2"/>
      <c r="C23" s="2" t="s">
        <v>14</v>
      </c>
      <c r="D23" s="21"/>
      <c r="E23" s="2"/>
      <c r="F23" s="17"/>
      <c r="G23" s="17"/>
      <c r="H23" s="17">
        <f>ROUND(SUM(H3:H22),0)</f>
        <v>0</v>
      </c>
      <c r="I23" s="17">
        <f>ROUND(SUM(I3:I22),0)</f>
        <v>0</v>
      </c>
      <c r="J23" s="23"/>
      <c r="K23" s="27"/>
      <c r="L23" s="27"/>
      <c r="M23" s="97"/>
      <c r="N23" s="38"/>
      <c r="O23" s="102"/>
    </row>
    <row r="25" spans="1:15">
      <c r="I25" s="16">
        <f>SUM(H23:I23)</f>
        <v>0</v>
      </c>
    </row>
  </sheetData>
  <pageMargins left="0.2361111111111111" right="0.2361111111111111" top="0.69444444444444442" bottom="0.69444444444444442" header="0.41666666666666669" footer="0.41666666666666669"/>
  <pageSetup paperSize="9" scale="96" orientation="portrait" useFirstPageNumber="1" r:id="rId1"/>
  <headerFooter>
    <oddHeader>&amp;L&amp;"Times New Roman CE,bold"&amp;10 Tetőfedés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49"/>
  <sheetViews>
    <sheetView view="pageBreakPreview" zoomScaleNormal="100" zoomScaleSheetLayoutView="100" workbookViewId="0">
      <selection activeCell="G47" sqref="G47"/>
    </sheetView>
  </sheetViews>
  <sheetFormatPr defaultRowHeight="12.75"/>
  <cols>
    <col min="1" max="1" width="4.28515625" style="5" customWidth="1"/>
    <col min="2" max="2" width="9.28515625" style="6" customWidth="1"/>
    <col min="3" max="3" width="36.7109375" style="6" customWidth="1"/>
    <col min="4" max="4" width="7.5703125" style="20" bestFit="1"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6"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63.75">
      <c r="A3" s="5">
        <v>1</v>
      </c>
      <c r="B3" s="6" t="s">
        <v>145</v>
      </c>
      <c r="C3" s="7" t="s">
        <v>420</v>
      </c>
      <c r="D3" s="20">
        <v>110.96</v>
      </c>
      <c r="E3" s="6" t="s">
        <v>16</v>
      </c>
      <c r="F3" s="16">
        <v>0</v>
      </c>
      <c r="G3" s="16">
        <v>0</v>
      </c>
      <c r="H3" s="16">
        <f>ROUND(D3*F3, 0)</f>
        <v>0</v>
      </c>
      <c r="I3" s="16">
        <f>ROUND(D3*G3, 0)</f>
        <v>0</v>
      </c>
    </row>
    <row r="5" spans="1:28" ht="51">
      <c r="A5" s="5">
        <v>2</v>
      </c>
      <c r="B5" s="6" t="s">
        <v>146</v>
      </c>
      <c r="C5" s="7" t="s">
        <v>421</v>
      </c>
      <c r="D5" s="20">
        <v>154</v>
      </c>
      <c r="E5" s="6" t="s">
        <v>16</v>
      </c>
      <c r="F5" s="16">
        <v>0</v>
      </c>
      <c r="G5" s="16">
        <v>0</v>
      </c>
      <c r="H5" s="16">
        <f>ROUND(D5*F5, 0)</f>
        <v>0</v>
      </c>
      <c r="I5" s="16">
        <f>ROUND(D5*G5, 0)</f>
        <v>0</v>
      </c>
    </row>
    <row r="7" spans="1:28" ht="38.25">
      <c r="A7" s="5">
        <v>3</v>
      </c>
      <c r="B7" s="6" t="s">
        <v>147</v>
      </c>
      <c r="C7" s="7" t="s">
        <v>422</v>
      </c>
      <c r="D7" s="20">
        <v>136.88</v>
      </c>
      <c r="E7" s="6" t="s">
        <v>16</v>
      </c>
      <c r="F7" s="16">
        <v>0</v>
      </c>
      <c r="G7" s="16">
        <v>0</v>
      </c>
      <c r="H7" s="16">
        <f>ROUND(D7*F7, 0)</f>
        <v>0</v>
      </c>
      <c r="I7" s="16">
        <f>ROUND(D7*G7, 0)</f>
        <v>0</v>
      </c>
    </row>
    <row r="9" spans="1:28" ht="76.5">
      <c r="A9" s="5">
        <v>4</v>
      </c>
      <c r="B9" s="6" t="s">
        <v>148</v>
      </c>
      <c r="C9" s="7" t="s">
        <v>304</v>
      </c>
      <c r="D9" s="20">
        <v>175.46</v>
      </c>
      <c r="E9" s="6" t="s">
        <v>16</v>
      </c>
      <c r="F9" s="16">
        <v>0</v>
      </c>
      <c r="G9" s="16">
        <v>0</v>
      </c>
      <c r="H9" s="16">
        <f>ROUND(D9*F9, 0)</f>
        <v>0</v>
      </c>
      <c r="I9" s="16">
        <f>ROUND(D9*G9, 0)</f>
        <v>0</v>
      </c>
    </row>
    <row r="11" spans="1:28" ht="76.5">
      <c r="A11" s="5">
        <v>5</v>
      </c>
      <c r="B11" s="6" t="s">
        <v>149</v>
      </c>
      <c r="C11" s="7" t="s">
        <v>303</v>
      </c>
      <c r="D11" s="20">
        <v>58.24</v>
      </c>
      <c r="E11" s="6" t="s">
        <v>16</v>
      </c>
      <c r="F11" s="16">
        <v>0</v>
      </c>
      <c r="G11" s="16">
        <v>0</v>
      </c>
      <c r="H11" s="16">
        <f>ROUND(D11*F11, 0)</f>
        <v>0</v>
      </c>
      <c r="I11" s="16">
        <f>ROUND(D11*G11, 0)</f>
        <v>0</v>
      </c>
    </row>
    <row r="13" spans="1:28" ht="63.75">
      <c r="A13" s="5">
        <v>6</v>
      </c>
      <c r="B13" s="6" t="s">
        <v>150</v>
      </c>
      <c r="C13" s="7" t="s">
        <v>151</v>
      </c>
      <c r="D13" s="20">
        <v>345.37</v>
      </c>
      <c r="E13" s="6" t="s">
        <v>16</v>
      </c>
      <c r="F13" s="16">
        <v>0</v>
      </c>
      <c r="G13" s="16">
        <v>0</v>
      </c>
      <c r="H13" s="16">
        <f>ROUND(D13*F13, 0)</f>
        <v>0</v>
      </c>
      <c r="I13" s="16">
        <f>ROUND(D13*G13, 0)</f>
        <v>0</v>
      </c>
      <c r="J13" s="24"/>
      <c r="M13" s="28"/>
    </row>
    <row r="15" spans="1:28" ht="63.75">
      <c r="A15" s="5">
        <v>7</v>
      </c>
      <c r="B15" s="6" t="s">
        <v>152</v>
      </c>
      <c r="C15" s="7" t="s">
        <v>153</v>
      </c>
      <c r="D15" s="20">
        <v>18.07</v>
      </c>
      <c r="E15" s="6" t="s">
        <v>16</v>
      </c>
      <c r="F15" s="16">
        <v>0</v>
      </c>
      <c r="G15" s="16">
        <v>0</v>
      </c>
      <c r="H15" s="16">
        <f>ROUND(D15*F15, 0)</f>
        <v>0</v>
      </c>
      <c r="I15" s="16">
        <f>ROUND(D15*G15, 0)</f>
        <v>0</v>
      </c>
    </row>
    <row r="17" spans="1:9" ht="63.75">
      <c r="A17" s="5">
        <v>8</v>
      </c>
      <c r="B17" s="6" t="s">
        <v>154</v>
      </c>
      <c r="C17" s="7" t="s">
        <v>155</v>
      </c>
      <c r="D17" s="20">
        <v>345.37</v>
      </c>
      <c r="E17" s="6" t="s">
        <v>16</v>
      </c>
      <c r="F17" s="16">
        <v>0</v>
      </c>
      <c r="G17" s="16">
        <v>0</v>
      </c>
      <c r="H17" s="16">
        <f>ROUND(D17*F17, 0)</f>
        <v>0</v>
      </c>
      <c r="I17" s="16">
        <f>ROUND(D17*G17, 0)</f>
        <v>0</v>
      </c>
    </row>
    <row r="19" spans="1:9" ht="63.75">
      <c r="A19" s="5">
        <v>9</v>
      </c>
      <c r="B19" s="6" t="s">
        <v>156</v>
      </c>
      <c r="C19" s="7" t="s">
        <v>157</v>
      </c>
      <c r="D19" s="20">
        <v>37.869999999999997</v>
      </c>
      <c r="E19" s="6" t="s">
        <v>16</v>
      </c>
      <c r="F19" s="16">
        <v>0</v>
      </c>
      <c r="G19" s="16">
        <v>0</v>
      </c>
      <c r="H19" s="16">
        <f>ROUND(D19*F19, 0)</f>
        <v>0</v>
      </c>
      <c r="I19" s="16">
        <f>ROUND(D19*G19, 0)</f>
        <v>0</v>
      </c>
    </row>
    <row r="21" spans="1:9" ht="63.75">
      <c r="A21" s="5">
        <v>10</v>
      </c>
      <c r="B21" s="6" t="s">
        <v>158</v>
      </c>
      <c r="C21" s="7" t="s">
        <v>159</v>
      </c>
      <c r="D21" s="20">
        <v>37.869999999999997</v>
      </c>
      <c r="E21" s="6" t="s">
        <v>16</v>
      </c>
      <c r="F21" s="16">
        <v>0</v>
      </c>
      <c r="G21" s="16">
        <v>0</v>
      </c>
      <c r="H21" s="16">
        <f>ROUND(D21*F21, 0)</f>
        <v>0</v>
      </c>
      <c r="I21" s="16">
        <f>ROUND(D21*G21, 0)</f>
        <v>0</v>
      </c>
    </row>
    <row r="23" spans="1:9" ht="76.5">
      <c r="A23" s="5">
        <v>11</v>
      </c>
      <c r="B23" s="6" t="s">
        <v>160</v>
      </c>
      <c r="C23" s="7" t="s">
        <v>161</v>
      </c>
      <c r="D23" s="20">
        <v>37.869999999999997</v>
      </c>
      <c r="E23" s="6" t="s">
        <v>16</v>
      </c>
      <c r="F23" s="16">
        <v>0</v>
      </c>
      <c r="G23" s="16">
        <v>0</v>
      </c>
      <c r="H23" s="16">
        <f>ROUND(D23*F23, 0)</f>
        <v>0</v>
      </c>
      <c r="I23" s="16">
        <f>ROUND(D23*G23, 0)</f>
        <v>0</v>
      </c>
    </row>
    <row r="25" spans="1:9" ht="102">
      <c r="A25" s="5">
        <v>12</v>
      </c>
      <c r="B25" s="6" t="s">
        <v>162</v>
      </c>
      <c r="C25" s="7" t="s">
        <v>163</v>
      </c>
      <c r="D25" s="20">
        <v>175.46</v>
      </c>
      <c r="E25" s="6" t="s">
        <v>16</v>
      </c>
      <c r="F25" s="16">
        <v>0</v>
      </c>
      <c r="G25" s="16">
        <v>0</v>
      </c>
      <c r="H25" s="16">
        <f>ROUND(D25*F25, 0)</f>
        <v>0</v>
      </c>
      <c r="I25" s="16">
        <f>ROUND(D25*G25, 0)</f>
        <v>0</v>
      </c>
    </row>
    <row r="27" spans="1:9" ht="102">
      <c r="A27" s="5">
        <v>13</v>
      </c>
      <c r="B27" s="6" t="s">
        <v>164</v>
      </c>
      <c r="C27" s="7" t="s">
        <v>165</v>
      </c>
      <c r="D27" s="20">
        <v>228.97</v>
      </c>
      <c r="E27" s="6" t="s">
        <v>16</v>
      </c>
      <c r="F27" s="16">
        <v>0</v>
      </c>
      <c r="G27" s="16">
        <v>0</v>
      </c>
      <c r="H27" s="16">
        <f>ROUND(D27*F27, 0)</f>
        <v>0</v>
      </c>
      <c r="I27" s="16">
        <f>ROUND(D27*G27, 0)</f>
        <v>0</v>
      </c>
    </row>
    <row r="29" spans="1:9" ht="102">
      <c r="A29" s="5">
        <v>14</v>
      </c>
      <c r="B29" s="6" t="s">
        <v>166</v>
      </c>
      <c r="C29" s="7" t="s">
        <v>167</v>
      </c>
      <c r="D29" s="20">
        <v>37.869999999999997</v>
      </c>
      <c r="E29" s="6" t="s">
        <v>16</v>
      </c>
      <c r="F29" s="16">
        <v>0</v>
      </c>
      <c r="G29" s="16">
        <v>0</v>
      </c>
      <c r="H29" s="16">
        <f>ROUND(D29*F29, 0)</f>
        <v>0</v>
      </c>
      <c r="I29" s="16">
        <f>ROUND(D29*G29, 0)</f>
        <v>0</v>
      </c>
    </row>
    <row r="31" spans="1:9" ht="102">
      <c r="A31" s="5">
        <v>15</v>
      </c>
      <c r="B31" s="6" t="s">
        <v>168</v>
      </c>
      <c r="C31" s="7" t="s">
        <v>169</v>
      </c>
      <c r="D31" s="20">
        <v>171.69</v>
      </c>
      <c r="E31" s="6" t="s">
        <v>75</v>
      </c>
      <c r="F31" s="16">
        <v>0</v>
      </c>
      <c r="G31" s="16">
        <v>0</v>
      </c>
      <c r="H31" s="16">
        <f>ROUND(D31*F31, 0)</f>
        <v>0</v>
      </c>
      <c r="I31" s="16">
        <f>ROUND(D31*G31, 0)</f>
        <v>0</v>
      </c>
    </row>
    <row r="33" spans="1:9" ht="102">
      <c r="A33" s="5">
        <v>16</v>
      </c>
      <c r="B33" s="6" t="s">
        <v>170</v>
      </c>
      <c r="C33" s="7" t="s">
        <v>171</v>
      </c>
      <c r="D33" s="20">
        <v>18.38</v>
      </c>
      <c r="E33" s="6" t="s">
        <v>75</v>
      </c>
      <c r="F33" s="16">
        <v>0</v>
      </c>
      <c r="G33" s="16">
        <v>0</v>
      </c>
      <c r="H33" s="16">
        <f>ROUND(D33*F33, 0)</f>
        <v>0</v>
      </c>
      <c r="I33" s="16">
        <f>ROUND(D33*G33, 0)</f>
        <v>0</v>
      </c>
    </row>
    <row r="35" spans="1:9" ht="102">
      <c r="A35" s="5">
        <v>17</v>
      </c>
      <c r="B35" s="6" t="s">
        <v>172</v>
      </c>
      <c r="C35" s="7" t="s">
        <v>173</v>
      </c>
      <c r="D35" s="20">
        <v>32</v>
      </c>
      <c r="E35" s="6" t="s">
        <v>75</v>
      </c>
      <c r="F35" s="16">
        <v>0</v>
      </c>
      <c r="G35" s="16">
        <v>0</v>
      </c>
      <c r="H35" s="16">
        <f>ROUND(D35*F35, 0)</f>
        <v>0</v>
      </c>
      <c r="I35" s="16">
        <f>ROUND(D35*G35, 0)</f>
        <v>0</v>
      </c>
    </row>
    <row r="37" spans="1:9" ht="102">
      <c r="A37" s="5">
        <v>18</v>
      </c>
      <c r="B37" s="6" t="s">
        <v>174</v>
      </c>
      <c r="C37" s="7" t="s">
        <v>175</v>
      </c>
      <c r="D37" s="20">
        <v>42.4</v>
      </c>
      <c r="E37" s="6" t="s">
        <v>75</v>
      </c>
      <c r="F37" s="16">
        <v>0</v>
      </c>
      <c r="G37" s="16">
        <v>0</v>
      </c>
      <c r="H37" s="16">
        <f>ROUND(D37*F37, 0)</f>
        <v>0</v>
      </c>
      <c r="I37" s="16">
        <f>ROUND(D37*G37, 0)</f>
        <v>0</v>
      </c>
    </row>
    <row r="39" spans="1:9" ht="51">
      <c r="A39" s="5">
        <v>19</v>
      </c>
      <c r="B39" s="6" t="s">
        <v>176</v>
      </c>
      <c r="C39" s="7" t="s">
        <v>177</v>
      </c>
      <c r="D39" s="20">
        <v>116.4</v>
      </c>
      <c r="E39" s="6" t="s">
        <v>16</v>
      </c>
      <c r="F39" s="16">
        <v>0</v>
      </c>
      <c r="G39" s="16">
        <v>0</v>
      </c>
      <c r="H39" s="16">
        <f>ROUND(D39*F39, 0)</f>
        <v>0</v>
      </c>
      <c r="I39" s="16">
        <f>ROUND(D39*G39, 0)</f>
        <v>0</v>
      </c>
    </row>
    <row r="41" spans="1:9" ht="89.25">
      <c r="A41" s="5">
        <v>20</v>
      </c>
      <c r="B41" s="6" t="s">
        <v>178</v>
      </c>
      <c r="C41" s="7" t="s">
        <v>179</v>
      </c>
      <c r="D41" s="20">
        <v>17</v>
      </c>
      <c r="E41" s="6" t="s">
        <v>75</v>
      </c>
      <c r="F41" s="16">
        <v>0</v>
      </c>
      <c r="G41" s="16">
        <v>0</v>
      </c>
      <c r="H41" s="16">
        <f>ROUND(D41*F41, 0)</f>
        <v>0</v>
      </c>
      <c r="I41" s="16">
        <f>ROUND(D41*G41, 0)</f>
        <v>0</v>
      </c>
    </row>
    <row r="43" spans="1:9" ht="51">
      <c r="A43" s="5">
        <v>21</v>
      </c>
      <c r="B43" s="6" t="s">
        <v>180</v>
      </c>
      <c r="C43" s="7" t="s">
        <v>181</v>
      </c>
      <c r="D43" s="20">
        <v>16</v>
      </c>
      <c r="E43" s="6" t="s">
        <v>75</v>
      </c>
      <c r="F43" s="16">
        <v>0</v>
      </c>
      <c r="G43" s="16">
        <v>0</v>
      </c>
      <c r="H43" s="16">
        <f>ROUND(D43*F43, 0)</f>
        <v>0</v>
      </c>
      <c r="I43" s="16">
        <f>ROUND(D43*G43, 0)</f>
        <v>0</v>
      </c>
    </row>
    <row r="45" spans="1:9" ht="38.25">
      <c r="A45" s="5">
        <v>22</v>
      </c>
      <c r="B45" s="6" t="s">
        <v>182</v>
      </c>
      <c r="C45" s="7" t="s">
        <v>183</v>
      </c>
      <c r="D45" s="20">
        <v>10</v>
      </c>
      <c r="E45" s="6" t="s">
        <v>13</v>
      </c>
      <c r="F45" s="16">
        <v>0</v>
      </c>
      <c r="G45" s="16">
        <v>0</v>
      </c>
      <c r="H45" s="16">
        <f>ROUND(D45*F45, 0)</f>
        <v>0</v>
      </c>
      <c r="I45" s="16">
        <f>ROUND(D45*G45, 0)</f>
        <v>0</v>
      </c>
    </row>
    <row r="47" spans="1:9" ht="63.75">
      <c r="A47" s="5">
        <v>23</v>
      </c>
      <c r="B47" s="6" t="s">
        <v>184</v>
      </c>
      <c r="C47" s="7" t="s">
        <v>185</v>
      </c>
      <c r="D47" s="59">
        <v>450</v>
      </c>
      <c r="E47" s="6" t="s">
        <v>75</v>
      </c>
      <c r="F47" s="16">
        <v>0</v>
      </c>
      <c r="G47" s="16">
        <v>0</v>
      </c>
      <c r="H47" s="16">
        <f>ROUND(D47*F47, 0)</f>
        <v>0</v>
      </c>
      <c r="I47" s="16">
        <f>ROUND(D47*G47, 0)</f>
        <v>0</v>
      </c>
    </row>
    <row r="49" spans="1:15" s="8" customFormat="1">
      <c r="A49" s="1"/>
      <c r="B49" s="2"/>
      <c r="C49" s="2" t="s">
        <v>14</v>
      </c>
      <c r="D49" s="21"/>
      <c r="E49" s="2"/>
      <c r="F49" s="17"/>
      <c r="G49" s="17"/>
      <c r="H49" s="17">
        <f>ROUND(SUM(H3:H48),0)</f>
        <v>0</v>
      </c>
      <c r="I49" s="17">
        <f>ROUND(SUM(I3:I48),0)</f>
        <v>0</v>
      </c>
      <c r="J49" s="23"/>
      <c r="K49" s="27"/>
      <c r="L49" s="27"/>
      <c r="M49" s="97"/>
      <c r="N49" s="38"/>
      <c r="O49" s="102"/>
    </row>
  </sheetData>
  <pageMargins left="0.2361111111111111" right="0.2361111111111111" top="0.69444444444444442" bottom="0.69444444444444442" header="0.41666666666666669" footer="0.41666666666666669"/>
  <pageSetup paperSize="9" scale="96" orientation="portrait" useFirstPageNumber="1" r:id="rId1"/>
  <headerFooter>
    <oddHeader>&amp;L&amp;"Times New Roman CE,bold"&amp;10 Aljzatkészítés, hideg- és melegburkolat készítése</oddHeader>
  </headerFooter>
  <colBreaks count="1" manualBreakCount="1">
    <brk id="9" max="4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4"/>
  <sheetViews>
    <sheetView view="pageBreakPreview" zoomScaleNormal="100" zoomScaleSheetLayoutView="100" workbookViewId="0">
      <selection activeCell="O19" sqref="O19"/>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5.8554687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25.5">
      <c r="A3" s="5">
        <v>1</v>
      </c>
      <c r="B3" s="6" t="s">
        <v>187</v>
      </c>
      <c r="C3" s="7" t="s">
        <v>188</v>
      </c>
      <c r="D3" s="20">
        <v>25</v>
      </c>
      <c r="E3" s="6" t="s">
        <v>75</v>
      </c>
      <c r="F3" s="16">
        <v>0</v>
      </c>
      <c r="G3" s="16">
        <v>0</v>
      </c>
      <c r="H3" s="16">
        <f>ROUND(D3*F3, 0)</f>
        <v>0</v>
      </c>
      <c r="I3" s="16">
        <f>ROUND(D3*G3, 0)</f>
        <v>0</v>
      </c>
    </row>
    <row r="5" spans="1:28">
      <c r="A5" s="5">
        <v>2</v>
      </c>
      <c r="B5" s="6" t="s">
        <v>189</v>
      </c>
      <c r="C5" s="7" t="s">
        <v>190</v>
      </c>
      <c r="D5" s="20">
        <v>22</v>
      </c>
      <c r="E5" s="6" t="s">
        <v>75</v>
      </c>
      <c r="F5" s="16">
        <v>0</v>
      </c>
      <c r="G5" s="16">
        <v>0</v>
      </c>
      <c r="H5" s="16">
        <f>ROUND(D5*F5, 0)</f>
        <v>0</v>
      </c>
      <c r="I5" s="16">
        <f>ROUND(D5*G5, 0)</f>
        <v>0</v>
      </c>
    </row>
    <row r="7" spans="1:28" ht="25.5">
      <c r="A7" s="5">
        <v>3</v>
      </c>
      <c r="B7" s="6" t="s">
        <v>191</v>
      </c>
      <c r="C7" s="7" t="s">
        <v>192</v>
      </c>
      <c r="D7" s="20">
        <v>21.5</v>
      </c>
      <c r="E7" s="6" t="s">
        <v>75</v>
      </c>
      <c r="F7" s="16">
        <v>0</v>
      </c>
      <c r="G7" s="16">
        <v>0</v>
      </c>
      <c r="H7" s="16">
        <f>ROUND(D7*F7, 0)</f>
        <v>0</v>
      </c>
      <c r="I7" s="16">
        <f>ROUND(D7*G7, 0)</f>
        <v>0</v>
      </c>
    </row>
    <row r="9" spans="1:28" ht="76.5">
      <c r="A9" s="5">
        <v>4</v>
      </c>
      <c r="B9" s="6" t="s">
        <v>193</v>
      </c>
      <c r="C9" s="7" t="s">
        <v>194</v>
      </c>
      <c r="D9" s="20">
        <v>27.5</v>
      </c>
      <c r="E9" s="6" t="s">
        <v>75</v>
      </c>
      <c r="F9" s="16">
        <v>0</v>
      </c>
      <c r="G9" s="16">
        <v>0</v>
      </c>
      <c r="H9" s="16">
        <f>ROUND(D9*F9, 0)</f>
        <v>0</v>
      </c>
      <c r="I9" s="16">
        <f>ROUND(D9*G9, 0)</f>
        <v>0</v>
      </c>
    </row>
    <row r="11" spans="1:28" ht="76.5">
      <c r="A11" s="5">
        <v>5</v>
      </c>
      <c r="B11" s="6" t="s">
        <v>195</v>
      </c>
      <c r="C11" s="7" t="s">
        <v>196</v>
      </c>
      <c r="D11" s="20">
        <v>55</v>
      </c>
      <c r="E11" s="6" t="s">
        <v>13</v>
      </c>
      <c r="F11" s="16">
        <v>0</v>
      </c>
      <c r="G11" s="16">
        <v>0</v>
      </c>
      <c r="H11" s="16">
        <f>ROUND(D11*F11, 0)</f>
        <v>0</v>
      </c>
      <c r="I11" s="16">
        <f>ROUND(D11*G11, 0)</f>
        <v>0</v>
      </c>
    </row>
    <row r="13" spans="1:28" ht="76.5">
      <c r="A13" s="5">
        <v>6</v>
      </c>
      <c r="B13" s="6" t="s">
        <v>197</v>
      </c>
      <c r="C13" s="7" t="s">
        <v>198</v>
      </c>
      <c r="D13" s="20">
        <v>17</v>
      </c>
      <c r="E13" s="6" t="s">
        <v>75</v>
      </c>
      <c r="F13" s="16">
        <v>0</v>
      </c>
      <c r="G13" s="16">
        <v>0</v>
      </c>
      <c r="H13" s="16">
        <f>ROUND(D13*F13, 0)</f>
        <v>0</v>
      </c>
      <c r="I13" s="16">
        <f>ROUND(D13*G13, 0)</f>
        <v>0</v>
      </c>
      <c r="J13" s="24"/>
      <c r="M13" s="28"/>
    </row>
    <row r="15" spans="1:28" ht="76.5">
      <c r="A15" s="5">
        <v>7</v>
      </c>
      <c r="B15" s="6" t="s">
        <v>199</v>
      </c>
      <c r="C15" s="7" t="s">
        <v>200</v>
      </c>
      <c r="D15" s="20">
        <v>79.95</v>
      </c>
      <c r="E15" s="6" t="s">
        <v>75</v>
      </c>
      <c r="F15" s="16">
        <v>0</v>
      </c>
      <c r="G15" s="16">
        <v>0</v>
      </c>
      <c r="H15" s="16">
        <f>ROUND(D15*F15, 0)</f>
        <v>0</v>
      </c>
      <c r="I15" s="16">
        <f>ROUND(D15*G15, 0)</f>
        <v>0</v>
      </c>
    </row>
    <row r="17" spans="1:15" ht="63.75">
      <c r="A17" s="5">
        <v>8</v>
      </c>
      <c r="B17" s="6" t="s">
        <v>201</v>
      </c>
      <c r="C17" s="7" t="s">
        <v>202</v>
      </c>
      <c r="D17" s="20">
        <v>25.4</v>
      </c>
      <c r="E17" s="6" t="s">
        <v>75</v>
      </c>
      <c r="F17" s="16">
        <v>0</v>
      </c>
      <c r="G17" s="16">
        <v>0</v>
      </c>
      <c r="H17" s="16">
        <f>ROUND(D17*F17, 0)</f>
        <v>0</v>
      </c>
      <c r="I17" s="16">
        <f>ROUND(D17*G17, 0)</f>
        <v>0</v>
      </c>
    </row>
    <row r="18" spans="1:15">
      <c r="C18" s="7"/>
    </row>
    <row r="19" spans="1:15" ht="76.5">
      <c r="A19" s="5">
        <v>9</v>
      </c>
      <c r="B19" s="6" t="s">
        <v>410</v>
      </c>
      <c r="C19" s="7" t="s">
        <v>411</v>
      </c>
      <c r="D19" s="46">
        <v>24</v>
      </c>
      <c r="E19" s="6" t="s">
        <v>75</v>
      </c>
      <c r="F19" s="16">
        <v>0</v>
      </c>
      <c r="G19" s="16">
        <v>0</v>
      </c>
      <c r="H19" s="16">
        <f>ROUND(D19*F19, 0)</f>
        <v>0</v>
      </c>
      <c r="I19" s="16">
        <f>ROUND(D19*G19, 0)</f>
        <v>0</v>
      </c>
      <c r="J19" s="65"/>
    </row>
    <row r="20" spans="1:15">
      <c r="C20" s="7"/>
      <c r="D20" s="46"/>
      <c r="F20" s="46"/>
      <c r="G20" s="46"/>
      <c r="H20" s="46"/>
      <c r="I20" s="46"/>
    </row>
    <row r="22" spans="1:15" s="8" customFormat="1">
      <c r="A22" s="1"/>
      <c r="B22" s="2"/>
      <c r="C22" s="2" t="s">
        <v>14</v>
      </c>
      <c r="D22" s="21"/>
      <c r="E22" s="2"/>
      <c r="F22" s="17"/>
      <c r="G22" s="17"/>
      <c r="H22" s="17">
        <f>ROUND(SUM(H3:H21),0)</f>
        <v>0</v>
      </c>
      <c r="I22" s="17">
        <f>ROUND(SUM(I3:I21),0)</f>
        <v>0</v>
      </c>
      <c r="J22" s="23"/>
      <c r="K22" s="27"/>
      <c r="L22" s="27"/>
      <c r="M22" s="97"/>
      <c r="N22" s="38"/>
      <c r="O22" s="102"/>
    </row>
    <row r="24" spans="1:15">
      <c r="I24" s="16">
        <f>SUM(H22:I22)</f>
        <v>0</v>
      </c>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Bádogozás</oddHeader>
  </headerFooter>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43"/>
  <sheetViews>
    <sheetView view="pageBreakPreview" zoomScaleNormal="100" zoomScaleSheetLayoutView="100" workbookViewId="0">
      <selection activeCell="N39" sqref="N39"/>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ht="27.75">
      <c r="A3" s="5">
        <v>1</v>
      </c>
      <c r="B3" s="6" t="s">
        <v>204</v>
      </c>
      <c r="C3" s="7" t="s">
        <v>289</v>
      </c>
      <c r="D3" s="20">
        <v>115.88</v>
      </c>
      <c r="E3" s="6" t="s">
        <v>290</v>
      </c>
      <c r="F3" s="16">
        <v>0</v>
      </c>
      <c r="G3" s="16">
        <v>0</v>
      </c>
      <c r="H3" s="16">
        <f>ROUND(D3*F3, 0)</f>
        <v>0</v>
      </c>
      <c r="I3" s="16">
        <f>ROUND(D3*G3, 0)</f>
        <v>0</v>
      </c>
    </row>
    <row r="5" spans="1:28" ht="38.25">
      <c r="A5" s="5">
        <v>2</v>
      </c>
      <c r="B5" s="6" t="s">
        <v>205</v>
      </c>
      <c r="C5" s="7" t="s">
        <v>379</v>
      </c>
      <c r="D5" s="20">
        <v>11</v>
      </c>
      <c r="E5" s="6" t="s">
        <v>13</v>
      </c>
      <c r="F5" s="16">
        <v>0</v>
      </c>
      <c r="G5" s="16">
        <v>0</v>
      </c>
      <c r="H5" s="16">
        <f>ROUND(D5*F5, 0)</f>
        <v>0</v>
      </c>
      <c r="I5" s="16">
        <f>ROUND(D5*G5, 0)</f>
        <v>0</v>
      </c>
    </row>
    <row r="7" spans="1:28" ht="38.25">
      <c r="A7" s="5">
        <v>3</v>
      </c>
      <c r="B7" s="6" t="s">
        <v>206</v>
      </c>
      <c r="C7" s="7" t="s">
        <v>380</v>
      </c>
      <c r="D7" s="20">
        <v>12</v>
      </c>
      <c r="E7" s="6" t="s">
        <v>13</v>
      </c>
      <c r="F7" s="16">
        <v>0</v>
      </c>
      <c r="G7" s="16">
        <v>0</v>
      </c>
      <c r="H7" s="16">
        <f>ROUND(D7*F7, 0)</f>
        <v>0</v>
      </c>
      <c r="I7" s="16">
        <f>ROUND(D7*G7, 0)</f>
        <v>0</v>
      </c>
    </row>
    <row r="9" spans="1:28" ht="38.25">
      <c r="A9" s="5">
        <v>4</v>
      </c>
      <c r="B9" s="6" t="s">
        <v>207</v>
      </c>
      <c r="C9" s="7" t="s">
        <v>381</v>
      </c>
      <c r="D9" s="20">
        <v>1</v>
      </c>
      <c r="E9" s="6" t="s">
        <v>13</v>
      </c>
      <c r="F9" s="16">
        <v>0</v>
      </c>
      <c r="G9" s="16">
        <v>0</v>
      </c>
      <c r="H9" s="16">
        <f>ROUND(D9*F9, 0)</f>
        <v>0</v>
      </c>
      <c r="I9" s="16">
        <f>ROUND(D9*G9, 0)</f>
        <v>0</v>
      </c>
    </row>
    <row r="11" spans="1:28" ht="38.25">
      <c r="A11" s="5">
        <v>5</v>
      </c>
      <c r="B11" s="6" t="s">
        <v>208</v>
      </c>
      <c r="C11" s="7" t="s">
        <v>382</v>
      </c>
      <c r="D11" s="20">
        <v>6</v>
      </c>
      <c r="E11" s="6" t="s">
        <v>13</v>
      </c>
      <c r="F11" s="16">
        <v>0</v>
      </c>
      <c r="G11" s="16">
        <v>0</v>
      </c>
      <c r="H11" s="16">
        <f>ROUND(D11*F11, 0)</f>
        <v>0</v>
      </c>
      <c r="I11" s="16">
        <f>ROUND(D11*G11, 0)</f>
        <v>0</v>
      </c>
    </row>
    <row r="12" spans="1:28">
      <c r="C12" s="7"/>
    </row>
    <row r="13" spans="1:28" ht="38.25">
      <c r="A13" s="5">
        <v>6</v>
      </c>
      <c r="B13" s="6" t="s">
        <v>385</v>
      </c>
      <c r="C13" s="7" t="s">
        <v>383</v>
      </c>
      <c r="D13" s="20">
        <v>2</v>
      </c>
      <c r="E13" s="6" t="s">
        <v>13</v>
      </c>
      <c r="F13" s="16">
        <v>0</v>
      </c>
      <c r="G13" s="16">
        <v>0</v>
      </c>
      <c r="H13" s="16">
        <f>ROUND(D13*F13, 0)</f>
        <v>0</v>
      </c>
      <c r="I13" s="16">
        <f>ROUND(D13*G13, 0)</f>
        <v>0</v>
      </c>
    </row>
    <row r="14" spans="1:28">
      <c r="C14" s="7"/>
    </row>
    <row r="15" spans="1:28" ht="38.25">
      <c r="A15" s="5">
        <v>7</v>
      </c>
      <c r="B15" s="6" t="s">
        <v>386</v>
      </c>
      <c r="C15" s="7" t="s">
        <v>384</v>
      </c>
      <c r="D15" s="20">
        <v>1</v>
      </c>
      <c r="E15" s="6" t="s">
        <v>13</v>
      </c>
      <c r="F15" s="16">
        <v>0</v>
      </c>
      <c r="G15" s="16">
        <v>0</v>
      </c>
      <c r="H15" s="16">
        <f>ROUND(D15*F15, 0)</f>
        <v>0</v>
      </c>
      <c r="I15" s="16">
        <f>ROUND(D15*G15, 0)</f>
        <v>0</v>
      </c>
    </row>
    <row r="17" spans="1:14" ht="155.25">
      <c r="A17" s="5">
        <v>8</v>
      </c>
      <c r="B17" s="6" t="s">
        <v>209</v>
      </c>
      <c r="C17" s="7" t="s">
        <v>404</v>
      </c>
      <c r="D17" s="20">
        <v>5</v>
      </c>
      <c r="E17" s="6" t="s">
        <v>13</v>
      </c>
      <c r="F17" s="16">
        <v>0</v>
      </c>
      <c r="G17" s="16">
        <v>0</v>
      </c>
      <c r="H17" s="16">
        <f>ROUND(D17*F17, 0)</f>
        <v>0</v>
      </c>
      <c r="I17" s="16">
        <f>ROUND(D17*G17, 0)</f>
        <v>0</v>
      </c>
      <c r="J17" s="24"/>
      <c r="M17" s="28"/>
      <c r="N17" s="8"/>
    </row>
    <row r="19" spans="1:14" ht="51">
      <c r="A19" s="5">
        <v>9</v>
      </c>
      <c r="B19" s="6" t="s">
        <v>210</v>
      </c>
      <c r="C19" s="7" t="s">
        <v>387</v>
      </c>
      <c r="D19" s="20">
        <v>9</v>
      </c>
      <c r="E19" s="6" t="s">
        <v>13</v>
      </c>
      <c r="F19" s="16">
        <v>0</v>
      </c>
      <c r="G19" s="16">
        <v>0</v>
      </c>
      <c r="H19" s="16">
        <f>ROUND(D19*F19, 0)</f>
        <v>0</v>
      </c>
      <c r="I19" s="16">
        <f>ROUND(D19*G19, 0)</f>
        <v>0</v>
      </c>
    </row>
    <row r="21" spans="1:14" ht="51">
      <c r="A21" s="5">
        <v>10</v>
      </c>
      <c r="B21" s="6" t="s">
        <v>211</v>
      </c>
      <c r="C21" s="7" t="s">
        <v>389</v>
      </c>
      <c r="D21" s="20">
        <v>5</v>
      </c>
      <c r="E21" s="6" t="s">
        <v>13</v>
      </c>
      <c r="F21" s="16">
        <v>0</v>
      </c>
      <c r="G21" s="16">
        <v>0</v>
      </c>
      <c r="H21" s="16">
        <f>ROUND(D21*F21, 0)</f>
        <v>0</v>
      </c>
      <c r="I21" s="16">
        <f>ROUND(D21*G21, 0)</f>
        <v>0</v>
      </c>
    </row>
    <row r="23" spans="1:14" ht="51">
      <c r="A23" s="5">
        <v>11</v>
      </c>
      <c r="B23" s="6" t="s">
        <v>212</v>
      </c>
      <c r="C23" s="7" t="s">
        <v>391</v>
      </c>
      <c r="D23" s="20">
        <v>1</v>
      </c>
      <c r="E23" s="6" t="s">
        <v>13</v>
      </c>
      <c r="F23" s="16">
        <v>0</v>
      </c>
      <c r="G23" s="16">
        <v>0</v>
      </c>
      <c r="H23" s="16">
        <f>ROUND(D23*F23, 0)</f>
        <v>0</v>
      </c>
      <c r="I23" s="16">
        <f>ROUND(D23*G23, 0)</f>
        <v>0</v>
      </c>
    </row>
    <row r="25" spans="1:14" ht="51">
      <c r="A25" s="5">
        <v>12</v>
      </c>
      <c r="B25" s="6" t="s">
        <v>213</v>
      </c>
      <c r="C25" s="7" t="s">
        <v>392</v>
      </c>
      <c r="D25" s="20">
        <v>1</v>
      </c>
      <c r="E25" s="6" t="s">
        <v>13</v>
      </c>
      <c r="F25" s="16">
        <v>0</v>
      </c>
      <c r="G25" s="16">
        <v>0</v>
      </c>
      <c r="H25" s="16">
        <f>ROUND(D25*F25, 0)</f>
        <v>0</v>
      </c>
      <c r="I25" s="16">
        <f>ROUND(D25*G25, 0)</f>
        <v>0</v>
      </c>
    </row>
    <row r="26" spans="1:14">
      <c r="C26" s="7"/>
    </row>
    <row r="27" spans="1:14" ht="51">
      <c r="A27" s="5">
        <v>13</v>
      </c>
      <c r="B27" s="6" t="s">
        <v>388</v>
      </c>
      <c r="C27" s="7" t="s">
        <v>393</v>
      </c>
      <c r="D27" s="20">
        <v>7</v>
      </c>
      <c r="E27" s="6" t="s">
        <v>13</v>
      </c>
      <c r="F27" s="16">
        <v>0</v>
      </c>
      <c r="G27" s="16">
        <v>0</v>
      </c>
      <c r="H27" s="16">
        <f>ROUND(D27*F27, 0)</f>
        <v>0</v>
      </c>
      <c r="I27" s="16">
        <f>ROUND(D27*G27, 0)</f>
        <v>0</v>
      </c>
    </row>
    <row r="28" spans="1:14">
      <c r="C28" s="7"/>
    </row>
    <row r="29" spans="1:14" ht="51">
      <c r="A29" s="5">
        <v>14</v>
      </c>
      <c r="B29" s="6" t="s">
        <v>394</v>
      </c>
      <c r="C29" s="7" t="s">
        <v>395</v>
      </c>
      <c r="D29" s="20">
        <v>1</v>
      </c>
      <c r="E29" s="6" t="s">
        <v>13</v>
      </c>
      <c r="F29" s="16">
        <v>0</v>
      </c>
      <c r="G29" s="16">
        <v>0</v>
      </c>
      <c r="H29" s="16">
        <f>ROUND(D29*F29, 0)</f>
        <v>0</v>
      </c>
      <c r="I29" s="16">
        <f>ROUND(D29*G29, 0)</f>
        <v>0</v>
      </c>
    </row>
    <row r="30" spans="1:14">
      <c r="C30" s="7"/>
    </row>
    <row r="31" spans="1:14" ht="51">
      <c r="A31" s="5">
        <v>15</v>
      </c>
      <c r="B31" s="6" t="s">
        <v>394</v>
      </c>
      <c r="C31" s="7" t="s">
        <v>390</v>
      </c>
      <c r="D31" s="20">
        <v>1</v>
      </c>
      <c r="E31" s="6" t="s">
        <v>13</v>
      </c>
      <c r="F31" s="16">
        <v>0</v>
      </c>
      <c r="G31" s="16">
        <v>0</v>
      </c>
      <c r="H31" s="16">
        <f>ROUND(D31*F31, 0)</f>
        <v>0</v>
      </c>
      <c r="I31" s="16">
        <f>ROUND(D31*G31, 0)</f>
        <v>0</v>
      </c>
    </row>
    <row r="32" spans="1:14">
      <c r="C32" s="7"/>
    </row>
    <row r="33" spans="1:15" ht="51">
      <c r="A33" s="5">
        <v>16</v>
      </c>
      <c r="B33" s="6" t="s">
        <v>394</v>
      </c>
      <c r="C33" s="7" t="s">
        <v>396</v>
      </c>
      <c r="D33" s="20">
        <v>1</v>
      </c>
      <c r="E33" s="6" t="s">
        <v>13</v>
      </c>
      <c r="F33" s="16">
        <v>0</v>
      </c>
      <c r="G33" s="16">
        <v>0</v>
      </c>
      <c r="H33" s="16">
        <f>ROUND(D33*F33, 0)</f>
        <v>0</v>
      </c>
      <c r="I33" s="16">
        <f>ROUND(D33*G33, 0)</f>
        <v>0</v>
      </c>
    </row>
    <row r="34" spans="1:15">
      <c r="C34" s="7"/>
    </row>
    <row r="35" spans="1:15" ht="51">
      <c r="A35" s="5">
        <v>17</v>
      </c>
      <c r="B35" s="6" t="s">
        <v>394</v>
      </c>
      <c r="C35" s="7" t="s">
        <v>397</v>
      </c>
      <c r="D35" s="20">
        <v>1</v>
      </c>
      <c r="E35" s="6" t="s">
        <v>13</v>
      </c>
      <c r="F35" s="16">
        <v>0</v>
      </c>
      <c r="G35" s="16">
        <v>0</v>
      </c>
      <c r="H35" s="16">
        <f>ROUND(D35*F35, 0)</f>
        <v>0</v>
      </c>
      <c r="I35" s="16">
        <f>ROUND(D35*G35, 0)</f>
        <v>0</v>
      </c>
    </row>
    <row r="36" spans="1:15">
      <c r="C36" s="7"/>
    </row>
    <row r="37" spans="1:15" ht="51">
      <c r="A37" s="5">
        <v>18</v>
      </c>
      <c r="B37" s="6" t="s">
        <v>394</v>
      </c>
      <c r="C37" s="7" t="s">
        <v>413</v>
      </c>
      <c r="D37" s="20">
        <v>1</v>
      </c>
      <c r="E37" s="6" t="s">
        <v>13</v>
      </c>
      <c r="F37" s="16">
        <v>0</v>
      </c>
      <c r="G37" s="16">
        <v>0</v>
      </c>
      <c r="H37" s="16">
        <f>ROUND(D37*F37, 0)</f>
        <v>0</v>
      </c>
      <c r="I37" s="16">
        <f>ROUND(D37*G37, 0)</f>
        <v>0</v>
      </c>
    </row>
    <row r="39" spans="1:15" ht="38.25">
      <c r="A39" s="5">
        <v>19</v>
      </c>
      <c r="B39" s="6" t="s">
        <v>214</v>
      </c>
      <c r="C39" s="7" t="s">
        <v>306</v>
      </c>
      <c r="D39" s="20">
        <v>30</v>
      </c>
      <c r="E39" s="6" t="s">
        <v>13</v>
      </c>
      <c r="F39" s="16">
        <v>0</v>
      </c>
      <c r="G39" s="16">
        <v>0</v>
      </c>
      <c r="H39" s="16">
        <f>ROUND(D39*F39, 0)</f>
        <v>0</v>
      </c>
      <c r="I39" s="16">
        <f>ROUND(D39*G39, 0)</f>
        <v>0</v>
      </c>
    </row>
    <row r="41" spans="1:15">
      <c r="A41" s="5">
        <v>20</v>
      </c>
      <c r="B41" s="6" t="s">
        <v>399</v>
      </c>
      <c r="C41" s="7" t="s">
        <v>398</v>
      </c>
      <c r="D41" s="20">
        <v>25.4</v>
      </c>
      <c r="E41" s="6" t="s">
        <v>75</v>
      </c>
      <c r="F41" s="16">
        <v>0</v>
      </c>
      <c r="G41" s="16">
        <v>0</v>
      </c>
      <c r="H41" s="16">
        <f>ROUND(D41*F41, 0)</f>
        <v>0</v>
      </c>
      <c r="I41" s="16">
        <f>ROUND(D41*G41, 0)</f>
        <v>0</v>
      </c>
    </row>
    <row r="42" spans="1:15">
      <c r="C42" s="7"/>
    </row>
    <row r="43" spans="1:15" s="8" customFormat="1">
      <c r="A43" s="1"/>
      <c r="B43" s="2"/>
      <c r="C43" s="2" t="s">
        <v>14</v>
      </c>
      <c r="D43" s="21"/>
      <c r="E43" s="2"/>
      <c r="F43" s="17"/>
      <c r="G43" s="17"/>
      <c r="H43" s="17">
        <f>ROUND(SUM(H3:H41),0)</f>
        <v>0</v>
      </c>
      <c r="I43" s="17">
        <f>ROUND(SUM(I3:I41),0)</f>
        <v>0</v>
      </c>
      <c r="J43" s="23"/>
      <c r="K43" s="27"/>
      <c r="L43" s="27"/>
      <c r="M43" s="97"/>
      <c r="N43" s="76"/>
      <c r="O43" s="102"/>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Fa- és műanyag szerkezet elhelyezése</oddHeader>
  </headerFooter>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7"/>
  <sheetViews>
    <sheetView view="pageBreakPreview" zoomScaleNormal="100" zoomScaleSheetLayoutView="100" workbookViewId="0">
      <selection activeCell="P21" sqref="P21"/>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ht="89.25">
      <c r="A3" s="5">
        <v>1</v>
      </c>
      <c r="B3" s="6" t="s">
        <v>216</v>
      </c>
      <c r="C3" s="7" t="s">
        <v>377</v>
      </c>
      <c r="D3" s="20">
        <v>43.6</v>
      </c>
      <c r="E3" s="6" t="s">
        <v>75</v>
      </c>
      <c r="F3" s="16">
        <v>0</v>
      </c>
      <c r="G3" s="16">
        <v>0</v>
      </c>
      <c r="H3" s="16">
        <f>ROUND(D3*F3, 0)</f>
        <v>0</v>
      </c>
      <c r="I3" s="16">
        <f>ROUND(D3*G3, 0)</f>
        <v>0</v>
      </c>
    </row>
    <row r="5" spans="1:28" ht="76.5">
      <c r="A5" s="5">
        <v>2</v>
      </c>
      <c r="B5" s="6" t="s">
        <v>217</v>
      </c>
      <c r="C5" s="7" t="s">
        <v>378</v>
      </c>
      <c r="D5" s="20">
        <v>10</v>
      </c>
      <c r="E5" s="6" t="s">
        <v>75</v>
      </c>
      <c r="F5" s="16">
        <v>0</v>
      </c>
      <c r="G5" s="16">
        <v>0</v>
      </c>
      <c r="H5" s="16">
        <f>ROUND(D5*F5, 0)</f>
        <v>0</v>
      </c>
      <c r="I5" s="16">
        <f>ROUND(D5*G5, 0)</f>
        <v>0</v>
      </c>
    </row>
    <row r="6" spans="1:28">
      <c r="C6" s="7"/>
    </row>
    <row r="7" spans="1:28" ht="25.5">
      <c r="A7" s="5">
        <v>3</v>
      </c>
      <c r="B7" s="6" t="s">
        <v>417</v>
      </c>
      <c r="C7" s="7" t="s">
        <v>409</v>
      </c>
      <c r="D7" s="20">
        <v>1</v>
      </c>
      <c r="E7" s="6" t="s">
        <v>13</v>
      </c>
      <c r="F7" s="16">
        <v>0</v>
      </c>
      <c r="G7" s="16">
        <v>0</v>
      </c>
      <c r="H7" s="16">
        <f>ROUND(D7*F7, 0)</f>
        <v>0</v>
      </c>
      <c r="I7" s="16">
        <f>ROUND(D7*G7, 0)</f>
        <v>0</v>
      </c>
    </row>
    <row r="8" spans="1:28">
      <c r="C8" s="7"/>
    </row>
    <row r="9" spans="1:28">
      <c r="C9" s="7"/>
    </row>
    <row r="11" spans="1:28" s="8" customFormat="1">
      <c r="A11" s="1"/>
      <c r="B11" s="2"/>
      <c r="C11" s="2" t="s">
        <v>14</v>
      </c>
      <c r="D11" s="21"/>
      <c r="E11" s="2"/>
      <c r="F11" s="17"/>
      <c r="G11" s="17"/>
      <c r="H11" s="17">
        <f>ROUND(SUM(H3:H10),0)</f>
        <v>0</v>
      </c>
      <c r="I11" s="17">
        <f>ROUND(SUM(I3:I10),0)</f>
        <v>0</v>
      </c>
      <c r="J11" s="23"/>
      <c r="K11" s="27"/>
      <c r="L11" s="27"/>
      <c r="M11" s="97"/>
      <c r="N11" s="76"/>
      <c r="O11" s="102"/>
    </row>
    <row r="17" spans="10:14">
      <c r="J17" s="24"/>
      <c r="M17" s="28"/>
      <c r="N17" s="8"/>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Fém nyílászáró és épületlakatos-szerkezet elhelyezése</oddHeader>
  </headerFooter>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1"/>
  <sheetViews>
    <sheetView view="pageBreakPreview" zoomScaleNormal="100" zoomScaleSheetLayoutView="100" workbookViewId="0">
      <selection activeCell="O16" sqref="O16:O17"/>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1.2851562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38.25">
      <c r="A3" s="5">
        <v>1</v>
      </c>
      <c r="B3" s="6" t="s">
        <v>219</v>
      </c>
      <c r="C3" s="7" t="s">
        <v>220</v>
      </c>
      <c r="D3" s="20">
        <v>969.09</v>
      </c>
      <c r="E3" s="6" t="s">
        <v>16</v>
      </c>
      <c r="F3" s="16">
        <v>0</v>
      </c>
      <c r="G3" s="16">
        <v>0</v>
      </c>
      <c r="H3" s="16">
        <f>ROUND(D3*F3, 0)</f>
        <v>0</v>
      </c>
      <c r="I3" s="16">
        <f>ROUND(D3*G3, 0)</f>
        <v>0</v>
      </c>
    </row>
    <row r="5" spans="1:28" ht="51">
      <c r="A5" s="5">
        <v>2</v>
      </c>
      <c r="B5" s="6" t="s">
        <v>221</v>
      </c>
      <c r="C5" s="7" t="s">
        <v>222</v>
      </c>
      <c r="D5" s="20">
        <v>969.09</v>
      </c>
      <c r="E5" s="6" t="s">
        <v>16</v>
      </c>
      <c r="F5" s="16">
        <v>0</v>
      </c>
      <c r="G5" s="16">
        <v>0</v>
      </c>
      <c r="H5" s="16">
        <f>ROUND(D5*F5, 0)</f>
        <v>0</v>
      </c>
      <c r="I5" s="16">
        <f>ROUND(D5*G5, 0)</f>
        <v>0</v>
      </c>
    </row>
    <row r="7" spans="1:28" ht="63.75">
      <c r="A7" s="5">
        <v>3</v>
      </c>
      <c r="B7" s="6" t="s">
        <v>223</v>
      </c>
      <c r="C7" s="7" t="s">
        <v>224</v>
      </c>
      <c r="D7" s="20">
        <v>969.09</v>
      </c>
      <c r="E7" s="6" t="s">
        <v>16</v>
      </c>
      <c r="F7" s="16">
        <v>0</v>
      </c>
      <c r="G7" s="16">
        <v>0</v>
      </c>
      <c r="H7" s="16">
        <f>ROUND(D7*F7, 0)</f>
        <v>0</v>
      </c>
      <c r="I7" s="16">
        <f>ROUND(D7*G7, 0)</f>
        <v>0</v>
      </c>
    </row>
    <row r="9" spans="1:28" ht="76.5">
      <c r="A9" s="5">
        <v>4</v>
      </c>
      <c r="B9" s="6" t="s">
        <v>225</v>
      </c>
      <c r="C9" s="7" t="s">
        <v>226</v>
      </c>
      <c r="D9" s="20">
        <v>969.09</v>
      </c>
      <c r="E9" s="6" t="s">
        <v>16</v>
      </c>
      <c r="F9" s="16">
        <v>0</v>
      </c>
      <c r="G9" s="16">
        <v>0</v>
      </c>
      <c r="H9" s="16">
        <f>ROUND(D9*F9, 0)</f>
        <v>0</v>
      </c>
      <c r="I9" s="16">
        <f>ROUND(D9*G9, 0)</f>
        <v>0</v>
      </c>
    </row>
    <row r="10" spans="1:28">
      <c r="C10" s="7"/>
    </row>
    <row r="11" spans="1:28" ht="63.75">
      <c r="A11" s="5">
        <v>5</v>
      </c>
      <c r="B11" s="53" t="s">
        <v>355</v>
      </c>
      <c r="C11" s="54" t="s">
        <v>356</v>
      </c>
      <c r="D11" s="20">
        <v>15</v>
      </c>
      <c r="E11" s="6" t="s">
        <v>16</v>
      </c>
      <c r="F11" s="16">
        <v>0</v>
      </c>
      <c r="G11" s="16">
        <v>0</v>
      </c>
      <c r="H11" s="16">
        <f>ROUND(D11*F11, 0)</f>
        <v>0</v>
      </c>
      <c r="I11" s="16">
        <f>ROUND(D11*G11, 0)</f>
        <v>0</v>
      </c>
    </row>
    <row r="12" spans="1:28">
      <c r="B12" s="53"/>
      <c r="C12" s="53"/>
      <c r="D12" s="55"/>
      <c r="E12" s="53"/>
      <c r="O12" s="107"/>
      <c r="P12" s="108"/>
    </row>
    <row r="13" spans="1:28" ht="51">
      <c r="A13" s="5">
        <v>6</v>
      </c>
      <c r="B13" s="53" t="s">
        <v>357</v>
      </c>
      <c r="C13" s="54" t="s">
        <v>358</v>
      </c>
      <c r="D13" s="20">
        <v>15</v>
      </c>
      <c r="E13" s="6" t="s">
        <v>16</v>
      </c>
      <c r="F13" s="16">
        <v>0</v>
      </c>
      <c r="G13" s="16">
        <v>0</v>
      </c>
      <c r="H13" s="16">
        <f>ROUND(D13*F13, 0)</f>
        <v>0</v>
      </c>
      <c r="I13" s="16">
        <f>ROUND(D13*G13, 0)</f>
        <v>0</v>
      </c>
    </row>
    <row r="14" spans="1:28">
      <c r="B14" s="53"/>
      <c r="C14" s="53"/>
      <c r="D14" s="55"/>
      <c r="E14" s="53"/>
      <c r="O14" s="107"/>
      <c r="P14" s="108"/>
    </row>
    <row r="15" spans="1:28" ht="51">
      <c r="A15" s="5">
        <v>7</v>
      </c>
      <c r="B15" s="53" t="s">
        <v>359</v>
      </c>
      <c r="C15" s="54" t="s">
        <v>360</v>
      </c>
      <c r="D15" s="20">
        <v>15</v>
      </c>
      <c r="E15" s="6" t="s">
        <v>16</v>
      </c>
      <c r="F15" s="16">
        <v>0</v>
      </c>
      <c r="G15" s="16">
        <v>0</v>
      </c>
      <c r="H15" s="16">
        <f>ROUND(D15*F15, 0)</f>
        <v>0</v>
      </c>
      <c r="I15" s="16">
        <f>ROUND(D15*G15, 0)</f>
        <v>0</v>
      </c>
    </row>
    <row r="17" spans="1:15" ht="51">
      <c r="A17" s="5">
        <v>8</v>
      </c>
      <c r="B17" s="6" t="s">
        <v>227</v>
      </c>
      <c r="C17" s="7" t="s">
        <v>228</v>
      </c>
      <c r="D17" s="20">
        <v>30</v>
      </c>
      <c r="E17" s="6" t="s">
        <v>16</v>
      </c>
      <c r="F17" s="16">
        <v>0</v>
      </c>
      <c r="G17" s="16">
        <v>0</v>
      </c>
      <c r="H17" s="16">
        <f>ROUND(D17*F17, 0)</f>
        <v>0</v>
      </c>
      <c r="I17" s="16">
        <f>ROUND(D17*G17, 0)</f>
        <v>0</v>
      </c>
      <c r="J17" s="24"/>
      <c r="M17" s="28"/>
    </row>
    <row r="19" spans="1:15" s="8" customFormat="1">
      <c r="A19" s="1"/>
      <c r="B19" s="2"/>
      <c r="C19" s="2" t="s">
        <v>14</v>
      </c>
      <c r="D19" s="21"/>
      <c r="E19" s="2"/>
      <c r="F19" s="17"/>
      <c r="G19" s="17"/>
      <c r="H19" s="17">
        <f>ROUND(SUM(H3:H18),0)</f>
        <v>0</v>
      </c>
      <c r="I19" s="17">
        <f>ROUND(SUM(I3:I18),0)</f>
        <v>0</v>
      </c>
      <c r="J19" s="23"/>
      <c r="K19" s="27"/>
      <c r="L19" s="27"/>
      <c r="M19" s="97"/>
      <c r="N19" s="38"/>
      <c r="O19" s="102"/>
    </row>
    <row r="21" spans="1:15">
      <c r="I21" s="16">
        <f>SUM(H19:I19)</f>
        <v>0</v>
      </c>
    </row>
  </sheetData>
  <pageMargins left="0.2361111111111111" right="0.2361111111111111" top="0.69444444444444442" bottom="0.69444444444444442" header="0.41666666666666669" footer="0.41666666666666669"/>
  <pageSetup paperSize="9" scale="96" orientation="portrait" useFirstPageNumber="1" r:id="rId1"/>
  <headerFooter>
    <oddHeader>&amp;L&amp;"Times New Roman CE,bold"&amp;10 Felületképzés</oddHeader>
  </headerFooter>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7"/>
  <sheetViews>
    <sheetView view="pageBreakPreview" zoomScaleNormal="100" zoomScaleSheetLayoutView="100" workbookViewId="0">
      <selection activeCell="G23" sqref="G23"/>
    </sheetView>
  </sheetViews>
  <sheetFormatPr defaultRowHeight="12.75"/>
  <cols>
    <col min="1" max="1" width="4.28515625" style="5" customWidth="1"/>
    <col min="2" max="2" width="9.28515625" style="6" customWidth="1"/>
    <col min="3" max="3" width="36.7109375" style="6" customWidth="1"/>
    <col min="4" max="4" width="6.855468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35.42578125" style="38" customWidth="1"/>
    <col min="15" max="15" width="6.855468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114.75">
      <c r="A3" s="5">
        <v>1</v>
      </c>
      <c r="B3" s="6" t="s">
        <v>230</v>
      </c>
      <c r="C3" s="7" t="s">
        <v>231</v>
      </c>
      <c r="D3" s="20">
        <v>72.040000000000006</v>
      </c>
      <c r="E3" s="6" t="s">
        <v>16</v>
      </c>
      <c r="F3" s="16">
        <v>0</v>
      </c>
      <c r="G3" s="16">
        <v>0</v>
      </c>
      <c r="H3" s="16">
        <f>ROUND(D3*F3, 0)</f>
        <v>0</v>
      </c>
      <c r="I3" s="16">
        <f>ROUND(D3*G3, 0)</f>
        <v>0</v>
      </c>
    </row>
    <row r="5" spans="1:28" ht="114.75">
      <c r="A5" s="5">
        <v>2</v>
      </c>
      <c r="B5" s="6" t="s">
        <v>232</v>
      </c>
      <c r="C5" s="7" t="s">
        <v>233</v>
      </c>
      <c r="D5" s="20">
        <v>72.040000000000006</v>
      </c>
      <c r="E5" s="6" t="s">
        <v>16</v>
      </c>
      <c r="F5" s="16">
        <v>0</v>
      </c>
      <c r="G5" s="16">
        <v>0</v>
      </c>
      <c r="H5" s="16">
        <f>ROUND(D5*F5, 0)</f>
        <v>0</v>
      </c>
      <c r="I5" s="16">
        <f>ROUND(D5*G5, 0)</f>
        <v>0</v>
      </c>
    </row>
    <row r="7" spans="1:28" ht="76.5">
      <c r="A7" s="5">
        <v>3</v>
      </c>
      <c r="B7" s="6" t="s">
        <v>234</v>
      </c>
      <c r="C7" s="7" t="s">
        <v>305</v>
      </c>
      <c r="D7" s="20">
        <v>79.55</v>
      </c>
      <c r="E7" s="6" t="s">
        <v>16</v>
      </c>
      <c r="F7" s="16">
        <v>0</v>
      </c>
      <c r="G7" s="16">
        <v>0</v>
      </c>
      <c r="H7" s="16">
        <f>ROUND(D7*F7, 0)</f>
        <v>0</v>
      </c>
      <c r="I7" s="16">
        <f>ROUND(D7*G7, 0)</f>
        <v>0</v>
      </c>
    </row>
    <row r="9" spans="1:28" ht="63.75">
      <c r="A9" s="5">
        <v>4</v>
      </c>
      <c r="B9" s="6" t="s">
        <v>234</v>
      </c>
      <c r="C9" s="7" t="s">
        <v>363</v>
      </c>
      <c r="D9" s="20">
        <v>84.77</v>
      </c>
      <c r="E9" s="6" t="s">
        <v>16</v>
      </c>
      <c r="F9" s="16">
        <v>0</v>
      </c>
      <c r="G9" s="16">
        <v>0</v>
      </c>
      <c r="H9" s="16">
        <f>ROUND(D9*F9, 0)</f>
        <v>0</v>
      </c>
      <c r="I9" s="16">
        <f>ROUND(D9*G9, 0)</f>
        <v>0</v>
      </c>
    </row>
    <row r="10" spans="1:28">
      <c r="C10" s="7"/>
    </row>
    <row r="11" spans="1:28" ht="63.75">
      <c r="A11" s="5">
        <v>5</v>
      </c>
      <c r="B11" s="6" t="s">
        <v>361</v>
      </c>
      <c r="C11" s="7" t="s">
        <v>362</v>
      </c>
      <c r="D11" s="20">
        <v>84.77</v>
      </c>
      <c r="E11" s="6" t="s">
        <v>16</v>
      </c>
      <c r="F11" s="16">
        <v>0</v>
      </c>
      <c r="G11" s="16">
        <v>0</v>
      </c>
      <c r="H11" s="16">
        <f>ROUND(D11*F11, 0)</f>
        <v>0</v>
      </c>
      <c r="I11" s="16">
        <f>ROUND(D11*G11, 0)</f>
        <v>0</v>
      </c>
    </row>
    <row r="13" spans="1:28" ht="102">
      <c r="A13" s="5">
        <v>6</v>
      </c>
      <c r="B13" s="6" t="s">
        <v>235</v>
      </c>
      <c r="C13" s="7" t="s">
        <v>236</v>
      </c>
      <c r="D13" s="20">
        <v>264.86</v>
      </c>
      <c r="E13" s="6" t="s">
        <v>16</v>
      </c>
      <c r="F13" s="16">
        <v>0</v>
      </c>
      <c r="G13" s="16">
        <v>0</v>
      </c>
      <c r="H13" s="16">
        <f>ROUND(D13*F13, 0)</f>
        <v>0</v>
      </c>
      <c r="I13" s="16">
        <f>ROUND(D13*G13, 0)</f>
        <v>0</v>
      </c>
    </row>
    <row r="15" spans="1:28" ht="114.75">
      <c r="A15" s="5">
        <v>7</v>
      </c>
      <c r="B15" s="6" t="s">
        <v>237</v>
      </c>
      <c r="C15" s="7" t="s">
        <v>238</v>
      </c>
      <c r="D15" s="20">
        <v>46.29</v>
      </c>
      <c r="E15" s="6" t="s">
        <v>16</v>
      </c>
      <c r="F15" s="16">
        <v>0</v>
      </c>
      <c r="G15" s="16">
        <v>0</v>
      </c>
      <c r="H15" s="16">
        <f>ROUND(D15*F15, 0)</f>
        <v>0</v>
      </c>
      <c r="I15" s="16">
        <f>ROUND(D15*G15, 0)</f>
        <v>0</v>
      </c>
      <c r="J15" s="24"/>
      <c r="M15" s="28"/>
    </row>
    <row r="16" spans="1:28">
      <c r="C16" s="7"/>
      <c r="J16" s="24"/>
      <c r="M16" s="28"/>
    </row>
    <row r="17" spans="1:15">
      <c r="A17" s="5">
        <v>8</v>
      </c>
      <c r="C17" s="7"/>
      <c r="J17" s="24"/>
      <c r="M17" s="28"/>
    </row>
    <row r="18" spans="1:15" ht="140.25">
      <c r="B18" s="6" t="s">
        <v>400</v>
      </c>
      <c r="C18" s="7" t="s">
        <v>401</v>
      </c>
      <c r="D18" s="20">
        <v>56.29</v>
      </c>
      <c r="E18" s="6" t="s">
        <v>16</v>
      </c>
      <c r="F18" s="16">
        <v>0</v>
      </c>
      <c r="G18" s="16">
        <v>0</v>
      </c>
      <c r="H18" s="16">
        <f>ROUND(D18*F18, 0)</f>
        <v>0</v>
      </c>
      <c r="I18" s="16">
        <f>ROUND(D18*G18, 0)</f>
        <v>0</v>
      </c>
      <c r="J18" s="24"/>
      <c r="M18" s="28"/>
    </row>
    <row r="19" spans="1:15">
      <c r="A19" s="5">
        <v>9</v>
      </c>
      <c r="C19" s="7"/>
      <c r="J19" s="24"/>
      <c r="M19" s="28"/>
    </row>
    <row r="20" spans="1:15" ht="165.75">
      <c r="B20" s="6" t="s">
        <v>402</v>
      </c>
      <c r="C20" s="7" t="s">
        <v>403</v>
      </c>
      <c r="D20" s="20">
        <v>56.29</v>
      </c>
      <c r="E20" s="6" t="s">
        <v>16</v>
      </c>
      <c r="F20" s="16">
        <v>0</v>
      </c>
      <c r="G20" s="16">
        <v>0</v>
      </c>
      <c r="H20" s="16">
        <f>ROUND(D20*F20, 0)</f>
        <v>0</v>
      </c>
      <c r="I20" s="16">
        <f>ROUND(D20*G20, 0)</f>
        <v>0</v>
      </c>
      <c r="J20" s="24"/>
      <c r="M20" s="28"/>
    </row>
    <row r="21" spans="1:15" ht="89.25">
      <c r="A21" s="5">
        <v>10</v>
      </c>
      <c r="B21" s="6" t="s">
        <v>405</v>
      </c>
      <c r="C21" s="7" t="s">
        <v>407</v>
      </c>
      <c r="D21" s="46">
        <v>45.78</v>
      </c>
      <c r="E21" s="6" t="s">
        <v>16</v>
      </c>
      <c r="F21" s="46">
        <v>0</v>
      </c>
      <c r="G21" s="46">
        <v>0</v>
      </c>
      <c r="H21" s="46">
        <f>ROUND(D21*F21, 0)</f>
        <v>0</v>
      </c>
      <c r="I21" s="46">
        <f>ROUND(D21*G21, 0)</f>
        <v>0</v>
      </c>
      <c r="J21" s="24"/>
      <c r="M21" s="28"/>
    </row>
    <row r="22" spans="1:15">
      <c r="D22" s="46"/>
      <c r="F22" s="46"/>
      <c r="G22" s="46"/>
      <c r="H22" s="46"/>
      <c r="I22" s="46"/>
      <c r="J22" s="24"/>
      <c r="M22" s="28"/>
    </row>
    <row r="23" spans="1:15" ht="89.25">
      <c r="A23" s="5">
        <v>11</v>
      </c>
      <c r="B23" s="6" t="s">
        <v>406</v>
      </c>
      <c r="C23" s="7" t="s">
        <v>408</v>
      </c>
      <c r="D23" s="20">
        <v>56.29</v>
      </c>
      <c r="E23" s="6" t="s">
        <v>16</v>
      </c>
      <c r="F23" s="46">
        <v>0</v>
      </c>
      <c r="G23" s="46">
        <v>0</v>
      </c>
      <c r="H23" s="46">
        <f>ROUND(D23*F23, 0)</f>
        <v>0</v>
      </c>
      <c r="I23" s="46">
        <f>ROUND(D23*G23, 0)</f>
        <v>0</v>
      </c>
      <c r="J23" s="24"/>
      <c r="M23" s="28"/>
    </row>
    <row r="25" spans="1:15" s="8" customFormat="1">
      <c r="A25" s="1"/>
      <c r="B25" s="2"/>
      <c r="C25" s="2" t="s">
        <v>14</v>
      </c>
      <c r="D25" s="21"/>
      <c r="E25" s="2"/>
      <c r="F25" s="17"/>
      <c r="G25" s="17"/>
      <c r="H25" s="17">
        <f>ROUND(SUM(H3:H24),0)</f>
        <v>0</v>
      </c>
      <c r="I25" s="17">
        <f>ROUND(SUM(I3:I24),0)</f>
        <v>0</v>
      </c>
      <c r="J25" s="23"/>
      <c r="K25" s="27"/>
      <c r="L25" s="27"/>
      <c r="M25" s="97"/>
      <c r="N25" s="38"/>
      <c r="O25" s="102"/>
    </row>
    <row r="27" spans="1:15">
      <c r="I27" s="16">
        <f>SUM(H25:I25)</f>
        <v>0</v>
      </c>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Szigetelés</oddHeader>
  </headerFooter>
  <colBreaks count="1" manualBreakCount="1">
    <brk id="9"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3"/>
  <sheetViews>
    <sheetView view="pageBreakPreview" zoomScaleNormal="100" zoomScaleSheetLayoutView="100" workbookViewId="0">
      <selection activeCell="G3" sqref="G3"/>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3" spans="1:28" ht="51">
      <c r="A3" s="5">
        <v>1</v>
      </c>
      <c r="B3" s="6" t="s">
        <v>240</v>
      </c>
      <c r="C3" s="7" t="s">
        <v>418</v>
      </c>
      <c r="D3" s="59">
        <v>73.98</v>
      </c>
      <c r="E3" s="6" t="s">
        <v>75</v>
      </c>
      <c r="F3" s="16">
        <v>0</v>
      </c>
      <c r="G3" s="16">
        <v>0</v>
      </c>
      <c r="H3" s="16">
        <f>ROUND(D3*F3, 0)</f>
        <v>0</v>
      </c>
      <c r="I3" s="16">
        <f>ROUND(D3*G3, 0)</f>
        <v>0</v>
      </c>
      <c r="O3" s="106"/>
    </row>
    <row r="4" spans="1:28">
      <c r="D4" s="59"/>
      <c r="O4" s="106"/>
    </row>
    <row r="5" spans="1:28" ht="51">
      <c r="A5" s="5">
        <v>2</v>
      </c>
      <c r="B5" s="6" t="s">
        <v>241</v>
      </c>
      <c r="C5" s="58" t="s">
        <v>426</v>
      </c>
      <c r="D5" s="59">
        <v>192.7</v>
      </c>
      <c r="E5" s="6" t="s">
        <v>16</v>
      </c>
      <c r="F5" s="16">
        <v>0</v>
      </c>
      <c r="G5" s="16">
        <v>0</v>
      </c>
      <c r="H5" s="16">
        <f>ROUND(D5*F5, 0)</f>
        <v>0</v>
      </c>
      <c r="I5" s="16">
        <f>ROUND(D5*G5, 0)</f>
        <v>0</v>
      </c>
      <c r="O5" s="106"/>
      <c r="Q5" s="106"/>
    </row>
    <row r="7" spans="1:28" ht="51">
      <c r="A7" s="5">
        <v>3</v>
      </c>
      <c r="B7" s="6" t="s">
        <v>242</v>
      </c>
      <c r="C7" s="7" t="s">
        <v>243</v>
      </c>
      <c r="D7" s="20">
        <v>20.260000000000002</v>
      </c>
      <c r="E7" s="6" t="s">
        <v>75</v>
      </c>
      <c r="F7" s="60">
        <v>0</v>
      </c>
      <c r="G7" s="16">
        <v>0</v>
      </c>
      <c r="H7" s="16">
        <f>ROUND(D7*F7, 0)</f>
        <v>0</v>
      </c>
      <c r="I7" s="16">
        <f>ROUND(D7*G7, 0)</f>
        <v>0</v>
      </c>
    </row>
    <row r="9" spans="1:28" s="8" customFormat="1">
      <c r="A9" s="1"/>
      <c r="B9" s="2"/>
      <c r="C9" s="2" t="s">
        <v>14</v>
      </c>
      <c r="D9" s="21"/>
      <c r="E9" s="2"/>
      <c r="F9" s="17"/>
      <c r="G9" s="17"/>
      <c r="H9" s="17">
        <f>ROUND(SUM(H3:H8),0)</f>
        <v>0</v>
      </c>
      <c r="I9" s="17">
        <f>ROUND(SUM(I3:I8),0)</f>
        <v>0</v>
      </c>
      <c r="J9" s="23"/>
      <c r="K9" s="27"/>
      <c r="L9" s="27"/>
      <c r="M9" s="97"/>
      <c r="N9" s="38"/>
      <c r="O9" s="102"/>
    </row>
    <row r="11" spans="1:28">
      <c r="I11" s="16">
        <f>SUM(H9:I9)</f>
        <v>0</v>
      </c>
    </row>
    <row r="13" spans="1:28">
      <c r="J13" s="24"/>
      <c r="M13" s="28"/>
      <c r="N13" s="37"/>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Kőburkolat készítése</oddHeader>
  </headerFooter>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28"/>
  <sheetViews>
    <sheetView tabSelected="1" view="pageBreakPreview" zoomScale="130" zoomScaleNormal="100" zoomScaleSheetLayoutView="130" workbookViewId="0">
      <selection activeCell="K9" sqref="K9"/>
    </sheetView>
  </sheetViews>
  <sheetFormatPr defaultRowHeight="12.75"/>
  <cols>
    <col min="1" max="1" width="43.5703125" style="6" customWidth="1"/>
    <col min="2" max="2" width="12.28515625" style="6" bestFit="1" customWidth="1"/>
    <col min="3" max="3" width="9.5703125" style="6" bestFit="1" customWidth="1"/>
    <col min="4" max="4" width="9.5703125" style="6" customWidth="1"/>
    <col min="5" max="7" width="10.140625" style="76" customWidth="1"/>
    <col min="8" max="8" width="12.28515625" style="76" bestFit="1" customWidth="1"/>
    <col min="9" max="9" width="9.5703125" style="76" bestFit="1" customWidth="1"/>
    <col min="10" max="10" width="8.7109375" style="76" bestFit="1" customWidth="1"/>
    <col min="11" max="11" width="7.85546875" style="76" bestFit="1" customWidth="1"/>
    <col min="12" max="12" width="13.7109375" style="76" customWidth="1"/>
    <col min="13" max="13" width="6.140625" style="76" bestFit="1" customWidth="1"/>
    <col min="14" max="81" width="9.140625" style="76"/>
    <col min="82" max="16384" width="9.140625" style="6"/>
  </cols>
  <sheetData>
    <row r="1" spans="1:81" s="78" customFormat="1" ht="15">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c r="BO1" s="79"/>
      <c r="BP1" s="79"/>
      <c r="BQ1" s="79"/>
      <c r="BR1" s="79"/>
      <c r="BS1" s="79"/>
      <c r="BT1" s="79"/>
      <c r="BU1" s="79"/>
      <c r="BV1" s="79"/>
      <c r="BW1" s="79"/>
      <c r="BX1" s="79"/>
      <c r="BY1" s="79"/>
      <c r="BZ1" s="79"/>
      <c r="CA1" s="79"/>
      <c r="CB1" s="79"/>
      <c r="CC1" s="79"/>
    </row>
    <row r="2" spans="1:81" s="2" customFormat="1">
      <c r="A2" s="2" t="s">
        <v>0</v>
      </c>
      <c r="B2" s="3" t="s">
        <v>1</v>
      </c>
      <c r="C2" s="3" t="s">
        <v>2</v>
      </c>
      <c r="D2" s="75"/>
      <c r="E2" s="8"/>
      <c r="F2" s="8"/>
      <c r="G2" s="8"/>
      <c r="H2" s="75"/>
      <c r="I2" s="75"/>
      <c r="J2" s="8"/>
      <c r="K2" s="8"/>
      <c r="L2" s="83"/>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row>
    <row r="3" spans="1:81">
      <c r="A3" s="22" t="s">
        <v>25</v>
      </c>
      <c r="B3" s="14">
        <f>'Zsaluzás és állványozás'!H15</f>
        <v>0</v>
      </c>
      <c r="C3" s="14">
        <f>'Zsaluzás és állványozás'!I15</f>
        <v>0</v>
      </c>
      <c r="D3" s="14"/>
      <c r="E3" s="22"/>
      <c r="F3" s="14"/>
      <c r="G3" s="14"/>
      <c r="H3" s="90"/>
      <c r="I3" s="90"/>
      <c r="J3" s="80"/>
      <c r="K3" s="82"/>
      <c r="L3" s="83"/>
      <c r="M3" s="83"/>
    </row>
    <row r="4" spans="1:81">
      <c r="A4" s="22" t="s">
        <v>39</v>
      </c>
      <c r="B4" s="14">
        <f>'Irtás, föld- és sziklamunka'!H18</f>
        <v>0</v>
      </c>
      <c r="C4" s="14">
        <f>'Irtás, föld- és sziklamunka'!I18</f>
        <v>0</v>
      </c>
      <c r="D4" s="14"/>
      <c r="E4" s="22"/>
      <c r="F4" s="14"/>
      <c r="G4" s="14"/>
      <c r="H4" s="90"/>
      <c r="I4" s="90"/>
      <c r="J4" s="80"/>
      <c r="K4" s="82"/>
      <c r="L4" s="83"/>
      <c r="M4" s="84"/>
    </row>
    <row r="5" spans="1:81">
      <c r="A5" s="22" t="s">
        <v>42</v>
      </c>
      <c r="B5" s="14">
        <f>Síkalapozás!H7</f>
        <v>0</v>
      </c>
      <c r="C5" s="14">
        <f>Síkalapozás!I7</f>
        <v>0</v>
      </c>
      <c r="D5" s="14"/>
      <c r="E5" s="22"/>
      <c r="F5" s="14"/>
      <c r="G5" s="14"/>
      <c r="H5" s="90"/>
      <c r="I5" s="90"/>
      <c r="J5" s="80"/>
      <c r="K5" s="82"/>
    </row>
    <row r="6" spans="1:81">
      <c r="A6" s="22" t="s">
        <v>54</v>
      </c>
      <c r="B6" s="14">
        <f>'Helyszíni beton és vasbeton mun'!H22</f>
        <v>0</v>
      </c>
      <c r="C6" s="14">
        <f>'Helyszíni beton és vasbeton mun'!I22</f>
        <v>0</v>
      </c>
      <c r="D6" s="14"/>
      <c r="E6" s="22"/>
      <c r="F6" s="14"/>
      <c r="G6" s="14"/>
      <c r="H6" s="90"/>
      <c r="I6" s="90"/>
      <c r="J6" s="80"/>
      <c r="K6" s="82"/>
    </row>
    <row r="7" spans="1:81">
      <c r="A7" s="22" t="s">
        <v>65</v>
      </c>
      <c r="B7" s="14">
        <f>'Előregyártott épületszerkezeti '!H19</f>
        <v>0</v>
      </c>
      <c r="C7" s="14">
        <f>'Előregyártott épületszerkezeti '!I19</f>
        <v>0</v>
      </c>
      <c r="D7" s="14"/>
      <c r="E7" s="22"/>
      <c r="F7" s="14"/>
      <c r="G7" s="14"/>
      <c r="H7" s="90"/>
      <c r="I7" s="90"/>
      <c r="J7" s="80"/>
      <c r="K7" s="82"/>
    </row>
    <row r="8" spans="1:81">
      <c r="A8" s="22" t="s">
        <v>79</v>
      </c>
      <c r="B8" s="14">
        <f>'Falazás és egyéb kőművesmunka'!H19</f>
        <v>0</v>
      </c>
      <c r="C8" s="14">
        <f>'Falazás és egyéb kőművesmunka'!I19</f>
        <v>0</v>
      </c>
      <c r="D8" s="14"/>
      <c r="E8" s="22"/>
      <c r="F8" s="14"/>
      <c r="G8" s="14"/>
      <c r="H8" s="90"/>
      <c r="I8" s="90"/>
      <c r="J8" s="80"/>
      <c r="K8" s="82"/>
    </row>
    <row r="9" spans="1:81">
      <c r="A9" s="22" t="s">
        <v>92</v>
      </c>
      <c r="B9" s="14">
        <f>Ácsmunka!H21</f>
        <v>0</v>
      </c>
      <c r="C9" s="14">
        <f>Ácsmunka!I21</f>
        <v>0</v>
      </c>
      <c r="D9" s="14"/>
      <c r="E9" s="22"/>
      <c r="F9" s="14"/>
      <c r="G9" s="14"/>
      <c r="H9" s="90"/>
      <c r="I9" s="90"/>
      <c r="J9" s="80"/>
      <c r="K9" s="82"/>
    </row>
    <row r="10" spans="1:81">
      <c r="A10" s="22" t="s">
        <v>124</v>
      </c>
      <c r="B10" s="14">
        <f>'Vakolás és rabicolás'!H37</f>
        <v>0</v>
      </c>
      <c r="C10" s="14">
        <f>'Vakolás és rabicolás'!I37</f>
        <v>0</v>
      </c>
      <c r="D10" s="14"/>
      <c r="E10" s="22"/>
      <c r="F10" s="14"/>
      <c r="G10" s="14"/>
      <c r="H10" s="90"/>
      <c r="I10" s="90"/>
      <c r="J10" s="80"/>
      <c r="K10" s="82"/>
    </row>
    <row r="11" spans="1:81">
      <c r="A11" s="6" t="s">
        <v>126</v>
      </c>
      <c r="B11" s="14">
        <f>Szárazépítés!H11</f>
        <v>0</v>
      </c>
      <c r="C11" s="14">
        <f>Szárazépítés!I11</f>
        <v>0</v>
      </c>
      <c r="D11" s="14"/>
      <c r="E11" s="6"/>
      <c r="F11" s="14"/>
      <c r="G11" s="14"/>
      <c r="H11" s="90"/>
      <c r="I11" s="90"/>
      <c r="J11" s="80"/>
      <c r="K11" s="82"/>
    </row>
    <row r="12" spans="1:81">
      <c r="A12" s="6" t="s">
        <v>144</v>
      </c>
      <c r="B12" s="14">
        <f>Tetőfedés!H23</f>
        <v>0</v>
      </c>
      <c r="C12" s="14">
        <f>Tetőfedés!I23</f>
        <v>0</v>
      </c>
      <c r="D12" s="14"/>
      <c r="E12" s="6"/>
      <c r="F12" s="14"/>
      <c r="G12" s="14"/>
      <c r="H12" s="90"/>
      <c r="I12" s="90"/>
      <c r="J12" s="80"/>
      <c r="K12" s="82"/>
    </row>
    <row r="13" spans="1:81">
      <c r="A13" s="6" t="s">
        <v>186</v>
      </c>
      <c r="B13" s="14">
        <f>'Aljzatkészítés, hideg- és meleg'!H49</f>
        <v>0</v>
      </c>
      <c r="C13" s="14">
        <f>'Aljzatkészítés, hideg- és meleg'!I49</f>
        <v>0</v>
      </c>
      <c r="D13" s="14"/>
      <c r="E13" s="6"/>
      <c r="F13" s="14"/>
      <c r="G13" s="14"/>
      <c r="H13" s="90"/>
      <c r="I13" s="90"/>
      <c r="J13" s="80"/>
      <c r="K13" s="82"/>
    </row>
    <row r="14" spans="1:81">
      <c r="A14" s="6" t="s">
        <v>203</v>
      </c>
      <c r="B14" s="14">
        <f>Bádogozás!H22</f>
        <v>0</v>
      </c>
      <c r="C14" s="14">
        <f>Bádogozás!I22</f>
        <v>0</v>
      </c>
      <c r="D14" s="14"/>
      <c r="E14" s="6"/>
      <c r="F14" s="14"/>
      <c r="G14" s="14"/>
      <c r="H14" s="90"/>
      <c r="I14" s="90"/>
      <c r="J14" s="80"/>
      <c r="K14" s="82"/>
    </row>
    <row r="15" spans="1:81">
      <c r="A15" s="6" t="s">
        <v>215</v>
      </c>
      <c r="B15" s="14">
        <f>'Fa- és műanyag szerkezet elhely'!H43</f>
        <v>0</v>
      </c>
      <c r="C15" s="14">
        <f>'Fa- és műanyag szerkezet elhely'!I43</f>
        <v>0</v>
      </c>
      <c r="D15" s="14"/>
      <c r="E15" s="6"/>
      <c r="F15" s="14"/>
      <c r="G15" s="14"/>
      <c r="H15" s="90"/>
      <c r="I15" s="90"/>
      <c r="J15" s="80"/>
      <c r="K15" s="82"/>
    </row>
    <row r="16" spans="1:81">
      <c r="A16" s="6" t="s">
        <v>218</v>
      </c>
      <c r="B16" s="14">
        <f>'Fém nyílászáró és épületlakatos'!H11</f>
        <v>0</v>
      </c>
      <c r="C16" s="14">
        <f>'Fém nyílászáró és épületlakatos'!I11</f>
        <v>0</v>
      </c>
      <c r="D16" s="14"/>
      <c r="E16" s="6"/>
      <c r="F16" s="14"/>
      <c r="G16" s="14"/>
      <c r="H16" s="90"/>
      <c r="I16" s="90"/>
      <c r="J16" s="80"/>
      <c r="K16" s="82"/>
    </row>
    <row r="17" spans="1:81">
      <c r="A17" s="6" t="s">
        <v>229</v>
      </c>
      <c r="B17" s="14">
        <f>Felületképzés!H19</f>
        <v>0</v>
      </c>
      <c r="C17" s="14">
        <f>Felületképzés!I19</f>
        <v>0</v>
      </c>
      <c r="D17" s="14"/>
      <c r="E17" s="6"/>
      <c r="F17" s="14"/>
      <c r="G17" s="14"/>
      <c r="H17" s="90"/>
      <c r="I17" s="90"/>
      <c r="J17" s="80"/>
      <c r="K17" s="82"/>
    </row>
    <row r="18" spans="1:81">
      <c r="A18" s="6" t="s">
        <v>239</v>
      </c>
      <c r="B18" s="14">
        <f>Szigetelés!H25</f>
        <v>0</v>
      </c>
      <c r="C18" s="14">
        <f>Szigetelés!I25</f>
        <v>0</v>
      </c>
      <c r="D18" s="14"/>
      <c r="E18" s="6"/>
      <c r="F18" s="14"/>
      <c r="G18" s="14"/>
      <c r="H18" s="90"/>
      <c r="I18" s="90"/>
      <c r="J18" s="80"/>
      <c r="K18" s="82"/>
    </row>
    <row r="19" spans="1:81">
      <c r="A19" s="6" t="s">
        <v>244</v>
      </c>
      <c r="B19" s="14">
        <f>'Kőburkolat készítése'!H9</f>
        <v>0</v>
      </c>
      <c r="C19" s="14">
        <f>'Kőburkolat készítése'!I9</f>
        <v>0</v>
      </c>
      <c r="D19" s="14"/>
      <c r="E19" s="6"/>
      <c r="F19" s="14"/>
      <c r="G19" s="14"/>
      <c r="H19" s="90"/>
      <c r="I19" s="90"/>
      <c r="J19" s="80"/>
      <c r="K19" s="82"/>
    </row>
    <row r="20" spans="1:81">
      <c r="A20" s="6" t="s">
        <v>263</v>
      </c>
      <c r="B20" s="14">
        <f>'Elektromosenergia-ellátás, vill'!H29</f>
        <v>0</v>
      </c>
      <c r="C20" s="14">
        <f>'Elektromosenergia-ellátás, vill'!I29</f>
        <v>0</v>
      </c>
      <c r="D20" s="14"/>
      <c r="E20" s="6"/>
      <c r="F20" s="14"/>
      <c r="G20" s="14"/>
      <c r="H20" s="90"/>
      <c r="I20" s="90"/>
      <c r="J20" s="80"/>
      <c r="K20" s="82"/>
    </row>
    <row r="21" spans="1:81">
      <c r="A21" s="6" t="s">
        <v>265</v>
      </c>
      <c r="B21" s="14">
        <f>'Megújuló energiahasznosító bere'!H9</f>
        <v>0</v>
      </c>
      <c r="C21" s="14">
        <f>'Megújuló energiahasznosító bere'!I9</f>
        <v>0</v>
      </c>
      <c r="D21" s="14"/>
      <c r="E21" s="6"/>
      <c r="F21" s="14"/>
      <c r="G21" s="14"/>
      <c r="H21" s="90"/>
      <c r="I21" s="90"/>
      <c r="J21" s="80"/>
      <c r="K21" s="82"/>
    </row>
    <row r="22" spans="1:81">
      <c r="A22" s="6" t="s">
        <v>268</v>
      </c>
      <c r="B22" s="14">
        <f>'Épületgépészeti csővezeték szer'!H85</f>
        <v>0</v>
      </c>
      <c r="C22" s="14">
        <f>'Épületgépészeti csővezeték szer'!I85</f>
        <v>0</v>
      </c>
      <c r="D22" s="14"/>
      <c r="E22" s="6"/>
      <c r="F22" s="14"/>
      <c r="G22" s="14"/>
      <c r="H22" s="90"/>
      <c r="I22" s="90"/>
      <c r="J22" s="80"/>
      <c r="K22" s="82"/>
    </row>
    <row r="23" spans="1:81">
      <c r="A23" s="6" t="s">
        <v>275</v>
      </c>
      <c r="B23" s="14">
        <f>'Épületgépészeti szerelvények és'!H33</f>
        <v>0</v>
      </c>
      <c r="C23" s="14">
        <f>'Épületgépészeti szerelvények és'!I33</f>
        <v>0</v>
      </c>
      <c r="D23" s="14"/>
      <c r="E23" s="6"/>
      <c r="F23" s="14"/>
      <c r="G23" s="14"/>
      <c r="H23" s="90"/>
      <c r="I23" s="90"/>
      <c r="J23" s="80"/>
      <c r="K23" s="82"/>
    </row>
    <row r="24" spans="1:81">
      <c r="A24" s="6" t="s">
        <v>277</v>
      </c>
      <c r="B24" s="14">
        <f>'Kert- és parképítési munka'!H10</f>
        <v>0</v>
      </c>
      <c r="C24" s="14">
        <f>'Kert- és parképítési munka'!I10</f>
        <v>0</v>
      </c>
      <c r="D24" s="14"/>
      <c r="E24" s="6"/>
      <c r="F24" s="14"/>
      <c r="G24" s="14"/>
      <c r="H24" s="90"/>
      <c r="I24" s="90"/>
      <c r="J24" s="80"/>
      <c r="K24" s="82"/>
    </row>
    <row r="25" spans="1:81">
      <c r="A25" s="6" t="s">
        <v>315</v>
      </c>
      <c r="B25" s="14">
        <f>Eszköz!H37</f>
        <v>0</v>
      </c>
      <c r="C25" s="14">
        <f>Eszköz!I37</f>
        <v>0</v>
      </c>
      <c r="D25" s="14"/>
      <c r="E25" s="6"/>
      <c r="F25" s="14"/>
      <c r="G25" s="14"/>
      <c r="H25" s="90"/>
      <c r="I25" s="90"/>
      <c r="J25" s="80"/>
      <c r="K25" s="82"/>
    </row>
    <row r="26" spans="1:81" s="2" customFormat="1">
      <c r="A26" s="2" t="s">
        <v>278</v>
      </c>
      <c r="B26" s="15">
        <f>SUM(B3:B25)</f>
        <v>0</v>
      </c>
      <c r="C26" s="15">
        <f>SUM(C3:C25)</f>
        <v>0</v>
      </c>
      <c r="D26" s="14"/>
      <c r="E26" s="77"/>
      <c r="F26" s="77"/>
      <c r="G26" s="8"/>
      <c r="H26" s="77"/>
      <c r="I26" s="77"/>
      <c r="J26" s="81"/>
      <c r="K26" s="82"/>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row>
    <row r="27" spans="1:81">
      <c r="C27" s="14">
        <f>SUM(B26:C26)</f>
        <v>0</v>
      </c>
      <c r="D27" s="14"/>
      <c r="I27" s="90"/>
    </row>
    <row r="28" spans="1:81">
      <c r="C28" s="14"/>
      <c r="D28" s="14"/>
      <c r="G28" s="8"/>
      <c r="H28" s="77"/>
      <c r="I28" s="77"/>
    </row>
  </sheetData>
  <pageMargins left="1" right="1" top="1" bottom="1" header="0.41666666666666669" footer="0.41666666666666669"/>
  <pageSetup paperSize="9" orientation="portrait" useFirstPageNumber="1" r:id="rId1"/>
  <headerFooter>
    <oddHeader>&amp;C&amp;"Times New Roman,bold"&amp;12Munkanem összesítő</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31"/>
  <sheetViews>
    <sheetView view="pageBreakPreview" zoomScaleNormal="100" zoomScaleSheetLayoutView="100" workbookViewId="0">
      <selection activeCell="G27" sqref="G27"/>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38.85546875" style="76"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t="s">
        <v>6</v>
      </c>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c r="A3" s="5">
        <v>1</v>
      </c>
      <c r="B3" s="6" t="s">
        <v>245</v>
      </c>
      <c r="C3" s="7" t="s">
        <v>246</v>
      </c>
      <c r="D3" s="20">
        <v>1</v>
      </c>
      <c r="E3" s="6" t="s">
        <v>12</v>
      </c>
      <c r="F3" s="16">
        <v>0</v>
      </c>
      <c r="G3" s="16">
        <v>0</v>
      </c>
      <c r="H3" s="16">
        <f>ROUND(D3*F3, 0)</f>
        <v>0</v>
      </c>
      <c r="I3" s="16">
        <f>ROUND(D3*G3, 0)</f>
        <v>0</v>
      </c>
    </row>
    <row r="5" spans="1:28" ht="25.5">
      <c r="A5" s="5">
        <v>2</v>
      </c>
      <c r="B5" s="6" t="s">
        <v>247</v>
      </c>
      <c r="C5" s="7" t="s">
        <v>248</v>
      </c>
      <c r="D5" s="20">
        <v>1</v>
      </c>
      <c r="E5" s="6" t="s">
        <v>12</v>
      </c>
      <c r="F5" s="16">
        <v>0</v>
      </c>
      <c r="G5" s="16">
        <v>0</v>
      </c>
      <c r="H5" s="16">
        <f>ROUND(D5*F5, 0)</f>
        <v>0</v>
      </c>
      <c r="I5" s="16">
        <f>ROUND(D5*G5, 0)</f>
        <v>0</v>
      </c>
    </row>
    <row r="7" spans="1:28" ht="63.75">
      <c r="A7" s="5">
        <v>3</v>
      </c>
      <c r="B7" s="6" t="s">
        <v>249</v>
      </c>
      <c r="C7" s="7" t="s">
        <v>250</v>
      </c>
      <c r="D7" s="20">
        <v>1</v>
      </c>
      <c r="E7" s="6" t="s">
        <v>12</v>
      </c>
      <c r="F7" s="16">
        <v>0</v>
      </c>
      <c r="G7" s="16">
        <v>0</v>
      </c>
      <c r="H7" s="16">
        <f>ROUND(D7*F7, 0)</f>
        <v>0</v>
      </c>
      <c r="I7" s="16">
        <f>ROUND(D7*G7, 0)</f>
        <v>0</v>
      </c>
    </row>
    <row r="9" spans="1:28" ht="25.5">
      <c r="A9" s="5">
        <v>4</v>
      </c>
      <c r="B9" s="6" t="s">
        <v>251</v>
      </c>
      <c r="C9" s="7" t="s">
        <v>252</v>
      </c>
      <c r="D9" s="20">
        <v>1</v>
      </c>
      <c r="E9" s="6" t="s">
        <v>12</v>
      </c>
      <c r="F9" s="16">
        <v>0</v>
      </c>
      <c r="G9" s="16">
        <v>0</v>
      </c>
      <c r="H9" s="16">
        <f>ROUND(D9*F9, 0)</f>
        <v>0</v>
      </c>
      <c r="I9" s="16">
        <f>ROUND(D9*G9, 0)</f>
        <v>0</v>
      </c>
    </row>
    <row r="11" spans="1:28" ht="25.5">
      <c r="A11" s="5">
        <v>5</v>
      </c>
      <c r="B11" s="6" t="s">
        <v>253</v>
      </c>
      <c r="C11" s="7" t="s">
        <v>254</v>
      </c>
      <c r="D11" s="20">
        <v>1</v>
      </c>
      <c r="E11" s="6" t="s">
        <v>12</v>
      </c>
      <c r="F11" s="16">
        <v>0</v>
      </c>
      <c r="G11" s="16">
        <v>0</v>
      </c>
      <c r="H11" s="16">
        <f>ROUND(D11*F11, 0)</f>
        <v>0</v>
      </c>
      <c r="I11" s="16">
        <f>ROUND(D11*G11, 0)</f>
        <v>0</v>
      </c>
    </row>
    <row r="13" spans="1:28">
      <c r="A13" s="5">
        <v>6</v>
      </c>
      <c r="B13" s="6" t="s">
        <v>255</v>
      </c>
      <c r="C13" s="7" t="s">
        <v>256</v>
      </c>
      <c r="D13" s="20">
        <v>1</v>
      </c>
      <c r="E13" s="6" t="s">
        <v>12</v>
      </c>
      <c r="F13" s="16">
        <v>0</v>
      </c>
      <c r="G13" s="16">
        <v>0</v>
      </c>
      <c r="H13" s="16">
        <f>ROUND(D13*F13, 0)</f>
        <v>0</v>
      </c>
      <c r="I13" s="16">
        <f>ROUND(D13*G13, 0)</f>
        <v>0</v>
      </c>
      <c r="J13" s="24"/>
      <c r="M13" s="28"/>
      <c r="N13" s="8"/>
    </row>
    <row r="15" spans="1:28" ht="38.25">
      <c r="A15" s="5">
        <v>7</v>
      </c>
      <c r="B15" s="6" t="s">
        <v>257</v>
      </c>
      <c r="C15" s="7" t="s">
        <v>258</v>
      </c>
      <c r="D15" s="20">
        <v>1</v>
      </c>
      <c r="E15" s="6" t="s">
        <v>12</v>
      </c>
      <c r="F15" s="16">
        <v>0</v>
      </c>
      <c r="G15" s="16">
        <v>0</v>
      </c>
      <c r="H15" s="16">
        <f>ROUND(D15*F15, 0)</f>
        <v>0</v>
      </c>
      <c r="I15" s="16">
        <f>ROUND(D15*G15, 0)</f>
        <v>0</v>
      </c>
    </row>
    <row r="17" spans="1:15" ht="38.25">
      <c r="A17" s="5">
        <v>8</v>
      </c>
      <c r="B17" s="6" t="s">
        <v>259</v>
      </c>
      <c r="C17" s="7" t="s">
        <v>260</v>
      </c>
      <c r="D17" s="20">
        <v>1</v>
      </c>
      <c r="E17" s="6" t="s">
        <v>12</v>
      </c>
      <c r="F17" s="16">
        <v>0</v>
      </c>
      <c r="G17" s="16">
        <v>0</v>
      </c>
      <c r="H17" s="16">
        <f>ROUND(D17*F17, 0)</f>
        <v>0</v>
      </c>
      <c r="I17" s="16">
        <f>ROUND(D17*G17, 0)</f>
        <v>0</v>
      </c>
    </row>
    <row r="19" spans="1:15">
      <c r="A19" s="5">
        <v>9</v>
      </c>
      <c r="B19" s="6" t="s">
        <v>261</v>
      </c>
      <c r="C19" s="7" t="s">
        <v>262</v>
      </c>
      <c r="D19" s="20">
        <v>1</v>
      </c>
      <c r="E19" s="6" t="s">
        <v>12</v>
      </c>
      <c r="F19" s="16">
        <v>0</v>
      </c>
      <c r="G19" s="16">
        <v>0</v>
      </c>
      <c r="H19" s="16">
        <f>ROUND(D19*F19, 0)</f>
        <v>0</v>
      </c>
      <c r="I19" s="16">
        <f>ROUND(D19*G19, 0)</f>
        <v>0</v>
      </c>
    </row>
    <row r="20" spans="1:15">
      <c r="C20" s="7"/>
    </row>
    <row r="21" spans="1:15">
      <c r="A21" s="5">
        <v>10</v>
      </c>
      <c r="B21" s="6" t="s">
        <v>324</v>
      </c>
      <c r="C21" s="7" t="s">
        <v>430</v>
      </c>
      <c r="D21" s="20">
        <v>23</v>
      </c>
      <c r="E21" s="6" t="s">
        <v>13</v>
      </c>
      <c r="F21" s="16">
        <v>0</v>
      </c>
      <c r="G21" s="16">
        <v>0</v>
      </c>
      <c r="H21" s="16">
        <f>ROUND(D21*F21, 0)</f>
        <v>0</v>
      </c>
      <c r="I21" s="16">
        <f>ROUND(D21*G21, 0)</f>
        <v>0</v>
      </c>
    </row>
    <row r="22" spans="1:15">
      <c r="C22" s="7"/>
    </row>
    <row r="23" spans="1:15" ht="76.5">
      <c r="A23" s="5">
        <v>11</v>
      </c>
      <c r="B23" s="48" t="s">
        <v>350</v>
      </c>
      <c r="C23" s="7" t="s">
        <v>429</v>
      </c>
      <c r="D23" s="20">
        <v>39</v>
      </c>
      <c r="E23" s="6" t="s">
        <v>13</v>
      </c>
      <c r="F23" s="16">
        <v>0</v>
      </c>
      <c r="G23" s="16">
        <v>0</v>
      </c>
      <c r="H23" s="16">
        <f>ROUND(D23*F23, 0)</f>
        <v>0</v>
      </c>
      <c r="I23" s="16">
        <f>ROUND(D23*G23, 0)</f>
        <v>0</v>
      </c>
    </row>
    <row r="24" spans="1:15">
      <c r="B24" s="48"/>
      <c r="C24" s="7"/>
    </row>
    <row r="25" spans="1:15" ht="76.5">
      <c r="A25" s="5">
        <v>12</v>
      </c>
      <c r="B25" s="48" t="s">
        <v>351</v>
      </c>
      <c r="C25" s="7" t="s">
        <v>428</v>
      </c>
      <c r="D25" s="47">
        <v>98</v>
      </c>
      <c r="E25" s="6" t="s">
        <v>13</v>
      </c>
      <c r="F25" s="16">
        <v>0</v>
      </c>
      <c r="G25" s="16">
        <v>0</v>
      </c>
      <c r="H25" s="16">
        <f>ROUND(D25*F25, 0)</f>
        <v>0</v>
      </c>
      <c r="I25" s="16">
        <f>ROUND(D25*G25, 0)</f>
        <v>0</v>
      </c>
      <c r="O25" s="104"/>
    </row>
    <row r="26" spans="1:15">
      <c r="B26" s="48"/>
      <c r="C26" s="7"/>
    </row>
    <row r="27" spans="1:15" ht="114.75">
      <c r="A27" s="5">
        <v>13</v>
      </c>
      <c r="B27" s="48" t="s">
        <v>352</v>
      </c>
      <c r="C27" s="7" t="s">
        <v>427</v>
      </c>
      <c r="D27" s="46">
        <v>39</v>
      </c>
      <c r="E27" s="6" t="s">
        <v>13</v>
      </c>
      <c r="F27" s="16">
        <v>0</v>
      </c>
      <c r="G27" s="16">
        <v>0</v>
      </c>
      <c r="H27" s="16">
        <f>ROUND(D27*F27, 0)</f>
        <v>0</v>
      </c>
      <c r="I27" s="16">
        <f>ROUND(D27*G27, 0)</f>
        <v>0</v>
      </c>
      <c r="O27" s="103"/>
    </row>
    <row r="29" spans="1:15" s="8" customFormat="1">
      <c r="A29" s="1"/>
      <c r="B29" s="2"/>
      <c r="C29" s="2" t="s">
        <v>14</v>
      </c>
      <c r="D29" s="21"/>
      <c r="E29" s="2"/>
      <c r="F29" s="17"/>
      <c r="G29" s="17"/>
      <c r="H29" s="17">
        <f>ROUND(SUM(H3:H28),0)</f>
        <v>0</v>
      </c>
      <c r="I29" s="17">
        <f>ROUND(SUM(I3:I28),0)</f>
        <v>0</v>
      </c>
      <c r="J29" s="23"/>
      <c r="K29" s="27"/>
      <c r="L29" s="27"/>
      <c r="M29" s="97"/>
      <c r="N29" s="76"/>
      <c r="O29" s="102"/>
    </row>
    <row r="31" spans="1:15">
      <c r="I31" s="16">
        <f>SUM(H29:I29)</f>
        <v>0</v>
      </c>
    </row>
  </sheetData>
  <pageMargins left="0.2361111111111111" right="0.2361111111111111" top="0.69444444444444442" bottom="0.69444444444444442" header="0.41666666666666669" footer="0.41666666666666669"/>
  <pageSetup paperSize="9" scale="95" orientation="portrait" useFirstPageNumber="1" r:id="rId1"/>
  <headerFooter>
    <oddHeader>&amp;L&amp;"Times New Roman CE,bold"&amp;10 Elektromosenergia-ellátás, villanyszerelés</oddHeader>
  </headerFooter>
  <colBreaks count="1" manualBreakCount="1">
    <brk id="9"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32"/>
  <sheetViews>
    <sheetView view="pageBreakPreview" zoomScaleNormal="100" zoomScaleSheetLayoutView="100" workbookViewId="0">
      <selection activeCell="G7" sqref="G7"/>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t="s">
        <v>6</v>
      </c>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ht="76.5">
      <c r="A3" s="5">
        <v>1</v>
      </c>
      <c r="B3" s="6" t="s">
        <v>264</v>
      </c>
      <c r="C3" s="7" t="s">
        <v>419</v>
      </c>
      <c r="D3" s="20">
        <v>1</v>
      </c>
      <c r="E3" s="6" t="s">
        <v>12</v>
      </c>
      <c r="F3" s="16">
        <v>0</v>
      </c>
      <c r="G3" s="16">
        <v>0</v>
      </c>
      <c r="H3" s="16">
        <f>ROUND(D3*F3, 0)</f>
        <v>0</v>
      </c>
      <c r="I3" s="16">
        <f>ROUND(D3*G3, 0)</f>
        <v>0</v>
      </c>
      <c r="Q3" s="8"/>
    </row>
    <row r="4" spans="1:28">
      <c r="Q4" s="8"/>
    </row>
    <row r="5" spans="1:28" ht="114.75">
      <c r="A5" s="5">
        <v>2</v>
      </c>
      <c r="B5" s="6" t="s">
        <v>322</v>
      </c>
      <c r="C5" s="7" t="s">
        <v>424</v>
      </c>
      <c r="D5" s="20">
        <v>1</v>
      </c>
      <c r="E5" s="6" t="s">
        <v>12</v>
      </c>
      <c r="F5" s="60">
        <v>0</v>
      </c>
      <c r="G5" s="16">
        <v>0</v>
      </c>
      <c r="H5" s="16">
        <f>ROUND(D5*F5, 0)</f>
        <v>0</v>
      </c>
      <c r="I5" s="16">
        <f>ROUND(D5*G5, 0)</f>
        <v>0</v>
      </c>
      <c r="Q5" s="105"/>
    </row>
    <row r="6" spans="1:28">
      <c r="C6" s="7"/>
      <c r="F6" s="60"/>
    </row>
    <row r="7" spans="1:28">
      <c r="A7" s="5">
        <v>3</v>
      </c>
      <c r="B7" s="7" t="s">
        <v>323</v>
      </c>
      <c r="C7" s="7" t="s">
        <v>423</v>
      </c>
      <c r="D7" s="46">
        <v>5</v>
      </c>
      <c r="E7" s="6" t="s">
        <v>13</v>
      </c>
      <c r="F7" s="60">
        <v>0</v>
      </c>
      <c r="G7" s="16">
        <v>0</v>
      </c>
      <c r="H7" s="16">
        <f>ROUND(D7*F7, 0)</f>
        <v>0</v>
      </c>
      <c r="I7" s="16">
        <f>ROUND(D7*G7, 0)</f>
        <v>0</v>
      </c>
      <c r="O7" s="103"/>
    </row>
    <row r="8" spans="1:28">
      <c r="B8" s="7"/>
      <c r="C8" s="7"/>
      <c r="D8" s="46"/>
      <c r="O8" s="103"/>
    </row>
    <row r="9" spans="1:28" s="8" customFormat="1">
      <c r="A9" s="1"/>
      <c r="B9" s="2"/>
      <c r="C9" s="2" t="s">
        <v>14</v>
      </c>
      <c r="D9" s="21"/>
      <c r="E9" s="2"/>
      <c r="F9" s="17"/>
      <c r="G9" s="17"/>
      <c r="H9" s="17">
        <f>ROUND(SUM(H3:H7),0)</f>
        <v>0</v>
      </c>
      <c r="I9" s="17">
        <f>ROUND(SUM(I3:I7),0)</f>
        <v>0</v>
      </c>
      <c r="J9" s="23"/>
      <c r="K9" s="27"/>
      <c r="L9" s="27"/>
      <c r="M9" s="97"/>
      <c r="N9" s="76"/>
      <c r="O9" s="102"/>
    </row>
    <row r="15" spans="1:28">
      <c r="J15" s="24"/>
      <c r="M15" s="28"/>
      <c r="N15" s="8"/>
    </row>
    <row r="32" ht="12" customHeight="1"/>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Megújuló energiahasznosító berendezések</oddHeader>
  </headerFooter>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85"/>
  <sheetViews>
    <sheetView view="pageBreakPreview" zoomScaleNormal="100" zoomScaleSheetLayoutView="100" workbookViewId="0">
      <selection activeCell="G83" sqref="G83"/>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ht="38.25">
      <c r="A3" s="5">
        <v>1</v>
      </c>
      <c r="B3" s="6" t="s">
        <v>266</v>
      </c>
      <c r="C3" s="7" t="s">
        <v>267</v>
      </c>
      <c r="D3" s="20">
        <v>1</v>
      </c>
      <c r="E3" s="6" t="s">
        <v>12</v>
      </c>
      <c r="F3" s="16">
        <v>0</v>
      </c>
      <c r="G3" s="16">
        <v>0</v>
      </c>
      <c r="H3" s="16">
        <f>ROUND(D3*F3, 0)</f>
        <v>0</v>
      </c>
      <c r="I3" s="16">
        <f>ROUND(D3*G3, 0)</f>
        <v>0</v>
      </c>
    </row>
    <row r="4" spans="1:28">
      <c r="C4" s="7"/>
    </row>
    <row r="5" spans="1:28" ht="102">
      <c r="A5" s="5">
        <v>2</v>
      </c>
      <c r="B5" s="6" t="s">
        <v>434</v>
      </c>
      <c r="C5" s="7" t="s">
        <v>435</v>
      </c>
      <c r="D5" s="46">
        <v>90</v>
      </c>
      <c r="E5" s="6" t="s">
        <v>436</v>
      </c>
      <c r="F5" s="16">
        <v>0</v>
      </c>
      <c r="G5" s="16">
        <v>0</v>
      </c>
      <c r="H5" s="16">
        <f>ROUND(D5*F5, 0)</f>
        <v>0</v>
      </c>
      <c r="I5" s="16">
        <f>ROUND(D5*G5, 0)</f>
        <v>0</v>
      </c>
    </row>
    <row r="6" spans="1:28">
      <c r="D6" s="46"/>
    </row>
    <row r="7" spans="1:28" s="8" customFormat="1" ht="102">
      <c r="A7" s="5">
        <v>3</v>
      </c>
      <c r="B7" s="6" t="s">
        <v>437</v>
      </c>
      <c r="C7" s="7" t="s">
        <v>438</v>
      </c>
      <c r="D7" s="46">
        <v>60</v>
      </c>
      <c r="E7" s="6" t="s">
        <v>436</v>
      </c>
      <c r="F7" s="16">
        <v>0</v>
      </c>
      <c r="G7" s="16">
        <v>0</v>
      </c>
      <c r="H7" s="16">
        <f>ROUND(D7*F7, 0)</f>
        <v>0</v>
      </c>
      <c r="I7" s="16">
        <f>ROUND(D7*G7, 0)</f>
        <v>0</v>
      </c>
      <c r="J7" s="23"/>
      <c r="K7" s="85"/>
      <c r="L7" s="85"/>
      <c r="M7" s="97"/>
      <c r="N7" s="76"/>
      <c r="O7" s="102"/>
    </row>
    <row r="8" spans="1:28">
      <c r="D8" s="46"/>
    </row>
    <row r="9" spans="1:28" ht="102">
      <c r="A9" s="5">
        <v>4</v>
      </c>
      <c r="B9" s="6" t="s">
        <v>439</v>
      </c>
      <c r="C9" s="7" t="s">
        <v>440</v>
      </c>
      <c r="D9" s="46">
        <v>70</v>
      </c>
      <c r="E9" s="6" t="s">
        <v>436</v>
      </c>
      <c r="F9" s="16">
        <v>0</v>
      </c>
      <c r="G9" s="16">
        <v>0</v>
      </c>
      <c r="H9" s="16">
        <f>ROUND(D9*F9, 0)</f>
        <v>0</v>
      </c>
      <c r="I9" s="16">
        <f>ROUND(D9*G9, 0)</f>
        <v>0</v>
      </c>
    </row>
    <row r="10" spans="1:28">
      <c r="D10" s="46"/>
    </row>
    <row r="11" spans="1:28" ht="102">
      <c r="A11" s="5">
        <v>5</v>
      </c>
      <c r="B11" s="6" t="s">
        <v>441</v>
      </c>
      <c r="C11" s="7" t="s">
        <v>442</v>
      </c>
      <c r="D11" s="46">
        <v>60</v>
      </c>
      <c r="E11" s="6" t="s">
        <v>436</v>
      </c>
      <c r="F11" s="16">
        <v>0</v>
      </c>
      <c r="G11" s="16">
        <v>0</v>
      </c>
      <c r="H11" s="16">
        <f>ROUND(D11*F11, 0)</f>
        <v>0</v>
      </c>
      <c r="I11" s="16">
        <f>ROUND(D11*G11, 0)</f>
        <v>0</v>
      </c>
    </row>
    <row r="12" spans="1:28">
      <c r="D12" s="46"/>
    </row>
    <row r="13" spans="1:28" ht="102">
      <c r="A13" s="5">
        <v>6</v>
      </c>
      <c r="B13" s="6" t="s">
        <v>443</v>
      </c>
      <c r="C13" s="7" t="s">
        <v>444</v>
      </c>
      <c r="D13" s="46">
        <v>30</v>
      </c>
      <c r="E13" s="6" t="s">
        <v>436</v>
      </c>
      <c r="F13" s="16">
        <v>0</v>
      </c>
      <c r="G13" s="16">
        <v>0</v>
      </c>
      <c r="H13" s="16">
        <f>ROUND(D13*F13, 0)</f>
        <v>0</v>
      </c>
      <c r="I13" s="16">
        <f>ROUND(D13*G13, 0)</f>
        <v>0</v>
      </c>
    </row>
    <row r="14" spans="1:28">
      <c r="D14" s="46"/>
    </row>
    <row r="15" spans="1:28" ht="102">
      <c r="A15" s="5">
        <v>7</v>
      </c>
      <c r="B15" s="6" t="s">
        <v>445</v>
      </c>
      <c r="C15" s="7" t="s">
        <v>446</v>
      </c>
      <c r="D15" s="46">
        <v>10</v>
      </c>
      <c r="E15" s="6" t="s">
        <v>436</v>
      </c>
      <c r="F15" s="16">
        <v>0</v>
      </c>
      <c r="G15" s="16">
        <v>0</v>
      </c>
      <c r="H15" s="16">
        <f>ROUND(D15*F15, 0)</f>
        <v>0</v>
      </c>
      <c r="I15" s="16">
        <f>ROUND(D15*G15, 0)</f>
        <v>0</v>
      </c>
      <c r="J15" s="24"/>
      <c r="M15" s="28"/>
      <c r="N15" s="8"/>
    </row>
    <row r="16" spans="1:28">
      <c r="D16" s="46"/>
    </row>
    <row r="17" spans="1:12">
      <c r="A17" s="5">
        <v>8</v>
      </c>
      <c r="B17" s="4"/>
      <c r="C17" s="4"/>
      <c r="D17" s="4"/>
      <c r="E17" s="4"/>
      <c r="F17" s="68"/>
      <c r="G17" s="69"/>
      <c r="H17" s="69"/>
      <c r="I17" s="69"/>
      <c r="K17" s="77"/>
      <c r="L17" s="27"/>
    </row>
    <row r="18" spans="1:12" ht="38.25">
      <c r="B18" s="6" t="s">
        <v>447</v>
      </c>
      <c r="C18" s="7" t="s">
        <v>448</v>
      </c>
      <c r="D18" s="46">
        <v>4</v>
      </c>
      <c r="E18" s="6" t="s">
        <v>436</v>
      </c>
      <c r="F18" s="16">
        <v>0</v>
      </c>
      <c r="G18" s="16">
        <v>0</v>
      </c>
      <c r="H18" s="16">
        <f>ROUND(D18*F18, 0)</f>
        <v>0</v>
      </c>
      <c r="I18" s="16">
        <f>ROUND(D18*G18, 0)</f>
        <v>0</v>
      </c>
    </row>
    <row r="19" spans="1:12">
      <c r="A19" s="5">
        <v>9</v>
      </c>
      <c r="D19" s="46"/>
    </row>
    <row r="20" spans="1:12" ht="89.25">
      <c r="B20" s="6" t="s">
        <v>449</v>
      </c>
      <c r="C20" s="7" t="s">
        <v>450</v>
      </c>
      <c r="D20" s="46">
        <v>60</v>
      </c>
      <c r="E20" s="6" t="s">
        <v>436</v>
      </c>
      <c r="F20" s="16">
        <v>0</v>
      </c>
      <c r="G20" s="16">
        <v>0</v>
      </c>
      <c r="H20" s="16">
        <f>ROUND(D20*F20, 0)</f>
        <v>0</v>
      </c>
      <c r="I20" s="16">
        <f>ROUND(D20*G20, 0)</f>
        <v>0</v>
      </c>
    </row>
    <row r="21" spans="1:12">
      <c r="A21" s="5">
        <v>10</v>
      </c>
      <c r="D21" s="46"/>
    </row>
    <row r="22" spans="1:12" ht="89.25">
      <c r="B22" s="6" t="s">
        <v>451</v>
      </c>
      <c r="C22" s="7" t="s">
        <v>452</v>
      </c>
      <c r="D22" s="46">
        <v>45</v>
      </c>
      <c r="E22" s="6" t="s">
        <v>436</v>
      </c>
      <c r="F22" s="16">
        <v>0</v>
      </c>
      <c r="G22" s="16">
        <v>0</v>
      </c>
      <c r="H22" s="16">
        <f>ROUND(D22*F22, 0)</f>
        <v>0</v>
      </c>
      <c r="I22" s="16">
        <f>ROUND(D22*G22, 0)</f>
        <v>0</v>
      </c>
    </row>
    <row r="23" spans="1:12">
      <c r="A23" s="5">
        <v>11</v>
      </c>
      <c r="D23" s="46"/>
    </row>
    <row r="24" spans="1:12" ht="76.5">
      <c r="B24" s="6" t="s">
        <v>453</v>
      </c>
      <c r="C24" s="7" t="s">
        <v>454</v>
      </c>
      <c r="D24" s="46">
        <v>12</v>
      </c>
      <c r="E24" s="6" t="s">
        <v>436</v>
      </c>
      <c r="F24" s="16">
        <v>0</v>
      </c>
      <c r="G24" s="16">
        <v>0</v>
      </c>
      <c r="H24" s="16">
        <f>ROUND(D24*F24, 0)</f>
        <v>0</v>
      </c>
      <c r="I24" s="16">
        <f>ROUND(D24*G24, 0)</f>
        <v>0</v>
      </c>
    </row>
    <row r="25" spans="1:12">
      <c r="A25" s="5">
        <v>12</v>
      </c>
      <c r="D25" s="46"/>
    </row>
    <row r="26" spans="1:12" ht="76.5">
      <c r="B26" s="6" t="s">
        <v>455</v>
      </c>
      <c r="C26" s="7" t="s">
        <v>456</v>
      </c>
      <c r="D26" s="46">
        <v>45</v>
      </c>
      <c r="E26" s="6" t="s">
        <v>436</v>
      </c>
      <c r="F26" s="16">
        <v>0</v>
      </c>
      <c r="G26" s="16">
        <v>0</v>
      </c>
      <c r="H26" s="16">
        <f>ROUND(D26*F26, 0)</f>
        <v>0</v>
      </c>
      <c r="I26" s="16">
        <f>ROUND(D26*G26, 0)</f>
        <v>0</v>
      </c>
    </row>
    <row r="27" spans="1:12">
      <c r="A27" s="5">
        <v>13</v>
      </c>
      <c r="D27" s="46"/>
    </row>
    <row r="28" spans="1:12" ht="76.5">
      <c r="B28" s="6" t="s">
        <v>457</v>
      </c>
      <c r="C28" s="7" t="s">
        <v>458</v>
      </c>
      <c r="D28" s="46">
        <v>10</v>
      </c>
      <c r="E28" s="6" t="s">
        <v>436</v>
      </c>
      <c r="F28" s="16">
        <v>0</v>
      </c>
      <c r="G28" s="16">
        <v>0</v>
      </c>
      <c r="H28" s="16">
        <f>ROUND(D28*F28, 0)</f>
        <v>0</v>
      </c>
      <c r="I28" s="16">
        <f>ROUND(D28*G28, 0)</f>
        <v>0</v>
      </c>
    </row>
    <row r="29" spans="1:12">
      <c r="A29" s="5">
        <v>14</v>
      </c>
      <c r="D29" s="46"/>
    </row>
    <row r="30" spans="1:12" ht="89.25">
      <c r="B30" s="6" t="s">
        <v>459</v>
      </c>
      <c r="C30" s="7" t="s">
        <v>460</v>
      </c>
      <c r="D30" s="46">
        <v>26</v>
      </c>
      <c r="E30" s="6" t="s">
        <v>436</v>
      </c>
      <c r="F30" s="16">
        <v>0</v>
      </c>
      <c r="G30" s="16">
        <v>0</v>
      </c>
      <c r="H30" s="16">
        <f>ROUND(D30*F30, 0)</f>
        <v>0</v>
      </c>
      <c r="I30" s="16">
        <f>ROUND(D30*G30, 0)</f>
        <v>0</v>
      </c>
    </row>
    <row r="31" spans="1:12">
      <c r="A31" s="5">
        <v>15</v>
      </c>
      <c r="D31" s="46"/>
    </row>
    <row r="32" spans="1:12" ht="89.25">
      <c r="B32" s="6" t="s">
        <v>461</v>
      </c>
      <c r="C32" s="7" t="s">
        <v>462</v>
      </c>
      <c r="D32" s="46">
        <v>120</v>
      </c>
      <c r="E32" s="6" t="s">
        <v>436</v>
      </c>
      <c r="F32" s="16">
        <v>0</v>
      </c>
      <c r="G32" s="16">
        <v>0</v>
      </c>
      <c r="H32" s="16">
        <f>ROUND(D32*F32, 0)</f>
        <v>0</v>
      </c>
      <c r="I32" s="16">
        <f>ROUND(D32*G32, 0)</f>
        <v>0</v>
      </c>
    </row>
    <row r="33" spans="1:9">
      <c r="A33" s="5">
        <v>16</v>
      </c>
      <c r="D33" s="46"/>
    </row>
    <row r="34" spans="1:9" ht="89.25">
      <c r="B34" s="6" t="s">
        <v>463</v>
      </c>
      <c r="C34" s="7" t="s">
        <v>464</v>
      </c>
      <c r="D34" s="46">
        <v>190</v>
      </c>
      <c r="E34" s="6" t="s">
        <v>436</v>
      </c>
      <c r="F34" s="16">
        <v>0</v>
      </c>
      <c r="G34" s="16">
        <v>0</v>
      </c>
      <c r="H34" s="16">
        <f>ROUND(D34*F34, 0)</f>
        <v>0</v>
      </c>
      <c r="I34" s="16">
        <f>ROUND(D34*G34, 0)</f>
        <v>0</v>
      </c>
    </row>
    <row r="35" spans="1:9">
      <c r="A35" s="5">
        <v>17</v>
      </c>
      <c r="D35" s="46"/>
    </row>
    <row r="36" spans="1:9" ht="89.25">
      <c r="B36" s="6" t="s">
        <v>465</v>
      </c>
      <c r="C36" s="7" t="s">
        <v>466</v>
      </c>
      <c r="D36" s="46">
        <v>120</v>
      </c>
      <c r="E36" s="6" t="s">
        <v>436</v>
      </c>
      <c r="F36" s="16">
        <v>0</v>
      </c>
      <c r="G36" s="16">
        <v>0</v>
      </c>
      <c r="H36" s="16">
        <f>ROUND(D36*F36, 0)</f>
        <v>0</v>
      </c>
      <c r="I36" s="16">
        <f>ROUND(D36*G36, 0)</f>
        <v>0</v>
      </c>
    </row>
    <row r="37" spans="1:9">
      <c r="A37" s="5">
        <v>18</v>
      </c>
      <c r="D37" s="46"/>
    </row>
    <row r="38" spans="1:9" ht="89.25">
      <c r="B38" s="6" t="s">
        <v>467</v>
      </c>
      <c r="C38" s="7" t="s">
        <v>468</v>
      </c>
      <c r="D38" s="46">
        <v>30</v>
      </c>
      <c r="E38" s="6" t="s">
        <v>436</v>
      </c>
      <c r="F38" s="16">
        <v>0</v>
      </c>
      <c r="G38" s="16">
        <v>0</v>
      </c>
      <c r="H38" s="16">
        <f>ROUND(D38*F38, 0)</f>
        <v>0</v>
      </c>
      <c r="I38" s="16">
        <f>ROUND(D38*G38, 0)</f>
        <v>0</v>
      </c>
    </row>
    <row r="39" spans="1:9">
      <c r="A39" s="5">
        <v>19</v>
      </c>
      <c r="D39" s="46"/>
    </row>
    <row r="40" spans="1:9" ht="89.25">
      <c r="B40" s="6" t="s">
        <v>469</v>
      </c>
      <c r="C40" s="7" t="s">
        <v>470</v>
      </c>
      <c r="D40" s="46">
        <v>10</v>
      </c>
      <c r="E40" s="6" t="s">
        <v>436</v>
      </c>
      <c r="F40" s="16">
        <v>0</v>
      </c>
      <c r="G40" s="16">
        <v>0</v>
      </c>
      <c r="H40" s="16">
        <f>ROUND(D40*F40, 0)</f>
        <v>0</v>
      </c>
      <c r="I40" s="16">
        <f>ROUND(D40*G40, 0)</f>
        <v>0</v>
      </c>
    </row>
    <row r="41" spans="1:9">
      <c r="A41" s="5">
        <v>20</v>
      </c>
      <c r="D41" s="46"/>
    </row>
    <row r="42" spans="1:9" ht="38.25">
      <c r="B42" s="6" t="s">
        <v>471</v>
      </c>
      <c r="C42" s="7" t="s">
        <v>472</v>
      </c>
      <c r="D42" s="46">
        <v>42</v>
      </c>
      <c r="E42" s="6" t="s">
        <v>473</v>
      </c>
      <c r="F42" s="16">
        <v>0</v>
      </c>
      <c r="G42" s="16">
        <v>0</v>
      </c>
      <c r="H42" s="16">
        <f>ROUND(D42*F42, 0)</f>
        <v>0</v>
      </c>
      <c r="I42" s="16">
        <f>ROUND(D42*G42, 0)</f>
        <v>0</v>
      </c>
    </row>
    <row r="43" spans="1:9">
      <c r="A43" s="5">
        <v>21</v>
      </c>
      <c r="D43" s="46"/>
    </row>
    <row r="44" spans="1:9" ht="38.25">
      <c r="B44" s="6" t="s">
        <v>474</v>
      </c>
      <c r="C44" s="7" t="s">
        <v>475</v>
      </c>
      <c r="D44" s="46">
        <v>18</v>
      </c>
      <c r="E44" s="6" t="s">
        <v>473</v>
      </c>
      <c r="F44" s="16">
        <v>0</v>
      </c>
      <c r="G44" s="16">
        <v>0</v>
      </c>
      <c r="H44" s="16">
        <f>ROUND(D44*F44, 0)</f>
        <v>0</v>
      </c>
      <c r="I44" s="16">
        <f>ROUND(D44*G44, 0)</f>
        <v>0</v>
      </c>
    </row>
    <row r="45" spans="1:9">
      <c r="A45" s="5">
        <v>22</v>
      </c>
      <c r="D45" s="46"/>
    </row>
    <row r="46" spans="1:9" ht="38.25">
      <c r="B46" s="6" t="s">
        <v>476</v>
      </c>
      <c r="C46" s="7" t="s">
        <v>477</v>
      </c>
      <c r="D46" s="46">
        <v>1</v>
      </c>
      <c r="E46" s="6" t="s">
        <v>473</v>
      </c>
      <c r="F46" s="16">
        <v>0</v>
      </c>
      <c r="G46" s="16">
        <v>0</v>
      </c>
      <c r="H46" s="16">
        <f>ROUND(D46*F46, 0)</f>
        <v>0</v>
      </c>
      <c r="I46" s="16">
        <f>ROUND(D46*G46, 0)</f>
        <v>0</v>
      </c>
    </row>
    <row r="47" spans="1:9">
      <c r="A47" s="5">
        <v>23</v>
      </c>
      <c r="D47" s="46"/>
    </row>
    <row r="48" spans="1:9" ht="38.25">
      <c r="B48" s="6" t="s">
        <v>478</v>
      </c>
      <c r="C48" s="7" t="s">
        <v>479</v>
      </c>
      <c r="D48" s="46">
        <v>1</v>
      </c>
      <c r="E48" s="6" t="s">
        <v>473</v>
      </c>
      <c r="F48" s="16">
        <v>0</v>
      </c>
      <c r="G48" s="16">
        <v>0</v>
      </c>
      <c r="H48" s="16">
        <f>ROUND(D48*F48, 0)</f>
        <v>0</v>
      </c>
      <c r="I48" s="16">
        <f>ROUND(D48*G48, 0)</f>
        <v>0</v>
      </c>
    </row>
    <row r="49" spans="1:12">
      <c r="A49" s="5">
        <v>24</v>
      </c>
      <c r="D49" s="46"/>
    </row>
    <row r="50" spans="1:12" ht="38.25">
      <c r="B50" s="6" t="s">
        <v>480</v>
      </c>
      <c r="C50" s="7" t="s">
        <v>481</v>
      </c>
      <c r="D50" s="46">
        <v>5</v>
      </c>
      <c r="E50" s="6" t="s">
        <v>473</v>
      </c>
      <c r="F50" s="16">
        <v>0</v>
      </c>
      <c r="G50" s="16">
        <v>0</v>
      </c>
      <c r="H50" s="16">
        <f>ROUND(D50*F50, 0)</f>
        <v>0</v>
      </c>
      <c r="I50" s="16">
        <f>ROUND(D50*G50, 0)</f>
        <v>0</v>
      </c>
    </row>
    <row r="51" spans="1:12">
      <c r="A51" s="5">
        <v>25</v>
      </c>
      <c r="D51" s="46"/>
    </row>
    <row r="52" spans="1:12" ht="38.25">
      <c r="B52" s="6" t="s">
        <v>482</v>
      </c>
      <c r="C52" s="7" t="s">
        <v>483</v>
      </c>
      <c r="D52" s="46">
        <v>2</v>
      </c>
      <c r="E52" s="6" t="s">
        <v>473</v>
      </c>
      <c r="F52" s="16">
        <v>0</v>
      </c>
      <c r="G52" s="16">
        <v>0</v>
      </c>
      <c r="H52" s="16">
        <f>ROUND(D52*F52, 0)</f>
        <v>0</v>
      </c>
      <c r="I52" s="16">
        <f>ROUND(D52*G52, 0)</f>
        <v>0</v>
      </c>
    </row>
    <row r="53" spans="1:12">
      <c r="A53" s="5">
        <v>26</v>
      </c>
      <c r="D53" s="46"/>
    </row>
    <row r="54" spans="1:12" ht="38.25">
      <c r="B54" s="6" t="s">
        <v>484</v>
      </c>
      <c r="C54" s="7" t="s">
        <v>485</v>
      </c>
      <c r="D54" s="46">
        <v>4</v>
      </c>
      <c r="E54" s="6" t="s">
        <v>473</v>
      </c>
      <c r="F54" s="16">
        <v>0</v>
      </c>
      <c r="G54" s="16">
        <v>0</v>
      </c>
      <c r="H54" s="16">
        <f>ROUND(D54*F54, 0)</f>
        <v>0</v>
      </c>
      <c r="I54" s="16">
        <f>ROUND(D54*G54, 0)</f>
        <v>0</v>
      </c>
    </row>
    <row r="55" spans="1:12">
      <c r="A55" s="5">
        <v>27</v>
      </c>
      <c r="D55" s="46"/>
    </row>
    <row r="56" spans="1:12">
      <c r="B56" s="4"/>
      <c r="C56" s="4"/>
      <c r="D56" s="4"/>
      <c r="E56" s="4"/>
      <c r="F56" s="68"/>
      <c r="G56" s="69"/>
      <c r="H56" s="69"/>
      <c r="I56" s="69"/>
      <c r="K56" s="77"/>
      <c r="L56" s="27"/>
    </row>
    <row r="57" spans="1:12" ht="76.5">
      <c r="A57" s="5">
        <v>28</v>
      </c>
      <c r="B57" s="6" t="s">
        <v>486</v>
      </c>
      <c r="C57" s="7" t="s">
        <v>487</v>
      </c>
      <c r="D57" s="46">
        <v>19</v>
      </c>
      <c r="E57" s="6" t="s">
        <v>473</v>
      </c>
      <c r="F57" s="16">
        <v>0</v>
      </c>
      <c r="G57" s="16">
        <v>0</v>
      </c>
      <c r="H57" s="16">
        <f>ROUND(D57*F57, 0)</f>
        <v>0</v>
      </c>
      <c r="I57" s="16">
        <f>ROUND(D57*G57, 0)</f>
        <v>0</v>
      </c>
    </row>
    <row r="58" spans="1:12">
      <c r="D58" s="46"/>
    </row>
    <row r="59" spans="1:12" ht="76.5">
      <c r="A59" s="5">
        <v>29</v>
      </c>
      <c r="B59" s="6" t="s">
        <v>488</v>
      </c>
      <c r="C59" s="7" t="s">
        <v>489</v>
      </c>
      <c r="D59" s="46">
        <v>2</v>
      </c>
      <c r="E59" s="6" t="s">
        <v>473</v>
      </c>
      <c r="F59" s="16">
        <v>0</v>
      </c>
      <c r="G59" s="16">
        <v>0</v>
      </c>
      <c r="H59" s="16">
        <f>ROUND(D59*F59, 0)</f>
        <v>0</v>
      </c>
      <c r="I59" s="16">
        <f>ROUND(D59*G59, 0)</f>
        <v>0</v>
      </c>
    </row>
    <row r="60" spans="1:12">
      <c r="D60" s="46"/>
    </row>
    <row r="61" spans="1:12" ht="76.5">
      <c r="A61" s="5">
        <v>30</v>
      </c>
      <c r="B61" s="6" t="s">
        <v>490</v>
      </c>
      <c r="C61" s="7" t="s">
        <v>491</v>
      </c>
      <c r="D61" s="46">
        <v>2</v>
      </c>
      <c r="E61" s="6" t="s">
        <v>473</v>
      </c>
      <c r="F61" s="16">
        <v>0</v>
      </c>
      <c r="G61" s="16">
        <v>0</v>
      </c>
      <c r="H61" s="16">
        <f>ROUND(D61*F61, 0)</f>
        <v>0</v>
      </c>
      <c r="I61" s="16">
        <f>ROUND(D61*G61, 0)</f>
        <v>0</v>
      </c>
    </row>
    <row r="62" spans="1:12">
      <c r="D62" s="46"/>
    </row>
    <row r="63" spans="1:12" ht="89.25">
      <c r="A63" s="5">
        <v>31</v>
      </c>
      <c r="B63" s="6" t="s">
        <v>492</v>
      </c>
      <c r="C63" s="7" t="s">
        <v>493</v>
      </c>
      <c r="D63" s="46">
        <v>5</v>
      </c>
      <c r="E63" s="6" t="s">
        <v>473</v>
      </c>
      <c r="F63" s="16">
        <v>0</v>
      </c>
      <c r="G63" s="16">
        <v>0</v>
      </c>
      <c r="H63" s="16">
        <f>ROUND(D63*F63, 0)</f>
        <v>0</v>
      </c>
      <c r="I63" s="16">
        <f>ROUND(D63*G63, 0)</f>
        <v>0</v>
      </c>
    </row>
    <row r="64" spans="1:12">
      <c r="D64" s="46"/>
    </row>
    <row r="65" spans="1:9" ht="76.5">
      <c r="A65" s="5">
        <v>32</v>
      </c>
      <c r="B65" s="6" t="s">
        <v>494</v>
      </c>
      <c r="C65" s="7" t="s">
        <v>495</v>
      </c>
      <c r="D65" s="46">
        <v>1</v>
      </c>
      <c r="E65" s="6" t="s">
        <v>473</v>
      </c>
      <c r="F65" s="16">
        <v>0</v>
      </c>
      <c r="G65" s="16">
        <v>0</v>
      </c>
      <c r="H65" s="16">
        <f>ROUND(D65*F65, 0)</f>
        <v>0</v>
      </c>
      <c r="I65" s="16">
        <f>ROUND(D65*G65, 0)</f>
        <v>0</v>
      </c>
    </row>
    <row r="66" spans="1:9">
      <c r="D66" s="46"/>
    </row>
    <row r="67" spans="1:9" ht="76.5">
      <c r="A67" s="5">
        <v>33</v>
      </c>
      <c r="B67" s="6" t="s">
        <v>496</v>
      </c>
      <c r="C67" s="7" t="s">
        <v>497</v>
      </c>
      <c r="D67" s="46">
        <v>7</v>
      </c>
      <c r="E67" s="6" t="s">
        <v>473</v>
      </c>
      <c r="F67" s="16">
        <v>0</v>
      </c>
      <c r="G67" s="16">
        <v>0</v>
      </c>
      <c r="H67" s="16">
        <f>ROUND(D67*F67, 0)</f>
        <v>0</v>
      </c>
      <c r="I67" s="16">
        <f>ROUND(D67*G67, 0)</f>
        <v>0</v>
      </c>
    </row>
    <row r="68" spans="1:9">
      <c r="D68" s="46"/>
    </row>
    <row r="69" spans="1:9" ht="89.25">
      <c r="A69" s="5">
        <v>34</v>
      </c>
      <c r="B69" s="6" t="s">
        <v>498</v>
      </c>
      <c r="C69" s="7" t="s">
        <v>499</v>
      </c>
      <c r="D69" s="46">
        <v>1</v>
      </c>
      <c r="E69" s="6" t="s">
        <v>473</v>
      </c>
      <c r="F69" s="16">
        <v>0</v>
      </c>
      <c r="G69" s="16">
        <v>0</v>
      </c>
      <c r="H69" s="16">
        <f>ROUND(D69*F69, 0)</f>
        <v>0</v>
      </c>
      <c r="I69" s="16">
        <f>ROUND(D69*G69, 0)</f>
        <v>0</v>
      </c>
    </row>
    <row r="70" spans="1:9">
      <c r="D70" s="46"/>
    </row>
    <row r="71" spans="1:9" ht="102">
      <c r="A71" s="5">
        <v>35</v>
      </c>
      <c r="B71" s="6" t="s">
        <v>500</v>
      </c>
      <c r="C71" s="7" t="s">
        <v>501</v>
      </c>
      <c r="D71" s="46">
        <v>1</v>
      </c>
      <c r="E71" s="6" t="s">
        <v>473</v>
      </c>
      <c r="F71" s="16">
        <v>0</v>
      </c>
      <c r="G71" s="16">
        <v>0</v>
      </c>
      <c r="H71" s="16">
        <f>ROUND(D71*F71, 0)</f>
        <v>0</v>
      </c>
      <c r="I71" s="16">
        <f>ROUND(D71*G71, 0)</f>
        <v>0</v>
      </c>
    </row>
    <row r="72" spans="1:9">
      <c r="D72" s="46"/>
    </row>
    <row r="73" spans="1:9" ht="76.5">
      <c r="A73" s="5">
        <v>36</v>
      </c>
      <c r="B73" s="6" t="s">
        <v>502</v>
      </c>
      <c r="C73" s="7" t="s">
        <v>503</v>
      </c>
      <c r="D73" s="46">
        <v>4</v>
      </c>
      <c r="E73" s="6" t="s">
        <v>473</v>
      </c>
      <c r="F73" s="16">
        <v>0</v>
      </c>
      <c r="G73" s="16">
        <v>0</v>
      </c>
      <c r="H73" s="16">
        <f>ROUND(D73*F73, 0)</f>
        <v>0</v>
      </c>
      <c r="I73" s="16">
        <f>ROUND(D73*G73, 0)</f>
        <v>0</v>
      </c>
    </row>
    <row r="74" spans="1:9">
      <c r="D74" s="46"/>
    </row>
    <row r="75" spans="1:9" ht="76.5">
      <c r="A75" s="5">
        <v>37</v>
      </c>
      <c r="B75" s="6" t="s">
        <v>504</v>
      </c>
      <c r="C75" s="7" t="s">
        <v>505</v>
      </c>
      <c r="D75" s="46">
        <v>2</v>
      </c>
      <c r="E75" s="6" t="s">
        <v>473</v>
      </c>
      <c r="F75" s="16">
        <v>0</v>
      </c>
      <c r="G75" s="16">
        <v>0</v>
      </c>
      <c r="H75" s="16">
        <f>ROUND(D75*F75, 0)</f>
        <v>0</v>
      </c>
      <c r="I75" s="16">
        <f>ROUND(D75*G75, 0)</f>
        <v>0</v>
      </c>
    </row>
    <row r="76" spans="1:9">
      <c r="D76" s="46"/>
    </row>
    <row r="77" spans="1:9" ht="76.5">
      <c r="A77" s="5">
        <v>38</v>
      </c>
      <c r="B77" s="6" t="s">
        <v>506</v>
      </c>
      <c r="C77" s="7" t="s">
        <v>507</v>
      </c>
      <c r="D77" s="46">
        <v>1</v>
      </c>
      <c r="E77" s="6" t="s">
        <v>473</v>
      </c>
      <c r="F77" s="16">
        <v>0</v>
      </c>
      <c r="G77" s="16">
        <v>0</v>
      </c>
      <c r="H77" s="16">
        <f>ROUND(D77*F77, 0)</f>
        <v>0</v>
      </c>
      <c r="I77" s="16">
        <f>ROUND(D77*G77, 0)</f>
        <v>0</v>
      </c>
    </row>
    <row r="78" spans="1:9">
      <c r="D78" s="46"/>
    </row>
    <row r="79" spans="1:9" ht="76.5">
      <c r="A79" s="5">
        <v>39</v>
      </c>
      <c r="B79" s="6" t="s">
        <v>508</v>
      </c>
      <c r="C79" s="7" t="s">
        <v>509</v>
      </c>
      <c r="D79" s="46">
        <v>2</v>
      </c>
      <c r="E79" s="6" t="s">
        <v>473</v>
      </c>
      <c r="F79" s="16">
        <v>0</v>
      </c>
      <c r="G79" s="16">
        <v>0</v>
      </c>
      <c r="H79" s="16">
        <f>ROUND(D79*F79, 0)</f>
        <v>0</v>
      </c>
      <c r="I79" s="16">
        <f>ROUND(D79*G79, 0)</f>
        <v>0</v>
      </c>
    </row>
    <row r="80" spans="1:9">
      <c r="D80" s="46"/>
    </row>
    <row r="81" spans="1:9" ht="76.5">
      <c r="A81" s="5">
        <v>40</v>
      </c>
      <c r="B81" s="6" t="s">
        <v>510</v>
      </c>
      <c r="C81" s="7" t="s">
        <v>511</v>
      </c>
      <c r="D81" s="46">
        <v>1</v>
      </c>
      <c r="E81" s="6" t="s">
        <v>473</v>
      </c>
      <c r="F81" s="16">
        <v>0</v>
      </c>
      <c r="G81" s="16">
        <v>0</v>
      </c>
      <c r="H81" s="16">
        <f>ROUND(D81*F81, 0)</f>
        <v>0</v>
      </c>
      <c r="I81" s="16">
        <f>ROUND(D81*G81, 0)</f>
        <v>0</v>
      </c>
    </row>
    <row r="82" spans="1:9">
      <c r="D82" s="46"/>
    </row>
    <row r="83" spans="1:9" ht="76.5">
      <c r="A83" s="5">
        <v>41</v>
      </c>
      <c r="B83" s="6" t="s">
        <v>512</v>
      </c>
      <c r="C83" s="7" t="s">
        <v>513</v>
      </c>
      <c r="D83" s="46">
        <v>1</v>
      </c>
      <c r="E83" s="6" t="s">
        <v>473</v>
      </c>
      <c r="F83" s="16">
        <v>0</v>
      </c>
      <c r="G83" s="16">
        <v>0</v>
      </c>
      <c r="H83" s="16">
        <f>ROUND(D83*F83, 0)</f>
        <v>0</v>
      </c>
      <c r="I83" s="16">
        <f>ROUND(D83*G83, 0)</f>
        <v>0</v>
      </c>
    </row>
    <row r="85" spans="1:9">
      <c r="A85" s="1"/>
      <c r="B85" s="2"/>
      <c r="C85" s="2" t="s">
        <v>14</v>
      </c>
      <c r="D85" s="21"/>
      <c r="E85" s="2"/>
      <c r="F85" s="17"/>
      <c r="G85" s="17"/>
      <c r="H85" s="17">
        <f>ROUND(SUM(H3:H83),0)</f>
        <v>0</v>
      </c>
      <c r="I85" s="17">
        <f>ROUND(SUM(I3:I83),0)</f>
        <v>0</v>
      </c>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Épületgépészeti csővezeték szerelése</oddHeader>
  </headerFooter>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37"/>
  <sheetViews>
    <sheetView view="pageBreakPreview" zoomScaleNormal="100" zoomScaleSheetLayoutView="100" workbookViewId="0">
      <selection activeCell="G31" sqref="G31"/>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c r="A3" s="5">
        <v>1</v>
      </c>
      <c r="B3" s="6" t="s">
        <v>269</v>
      </c>
      <c r="C3" s="7" t="s">
        <v>270</v>
      </c>
      <c r="D3" s="20">
        <v>1</v>
      </c>
      <c r="E3" s="6" t="s">
        <v>12</v>
      </c>
      <c r="F3" s="16">
        <v>0</v>
      </c>
      <c r="G3" s="16">
        <v>0</v>
      </c>
      <c r="H3" s="16">
        <f>ROUND(D3*F3, 0)</f>
        <v>0</v>
      </c>
      <c r="I3" s="16">
        <f>ROUND(D3*G3, 0)</f>
        <v>0</v>
      </c>
    </row>
    <row r="5" spans="1:28">
      <c r="A5" s="5">
        <v>2</v>
      </c>
      <c r="B5" s="6" t="s">
        <v>271</v>
      </c>
      <c r="C5" s="7" t="s">
        <v>272</v>
      </c>
      <c r="D5" s="20">
        <v>1</v>
      </c>
      <c r="E5" s="6" t="s">
        <v>12</v>
      </c>
      <c r="F5" s="16">
        <v>0</v>
      </c>
      <c r="G5" s="16">
        <v>0</v>
      </c>
      <c r="H5" s="16">
        <f>ROUND(D5*F5, 0)</f>
        <v>0</v>
      </c>
      <c r="I5" s="16">
        <f>ROUND(D5*G5, 0)</f>
        <v>0</v>
      </c>
    </row>
    <row r="7" spans="1:28" ht="38.25">
      <c r="A7" s="5">
        <v>3</v>
      </c>
      <c r="B7" s="6" t="s">
        <v>273</v>
      </c>
      <c r="C7" s="7" t="s">
        <v>274</v>
      </c>
      <c r="D7" s="20">
        <v>1</v>
      </c>
      <c r="E7" s="6" t="s">
        <v>12</v>
      </c>
      <c r="F7" s="16">
        <v>0</v>
      </c>
      <c r="G7" s="16">
        <v>0</v>
      </c>
      <c r="H7" s="16">
        <f>ROUND(D7*F7, 0)</f>
        <v>0</v>
      </c>
      <c r="I7" s="16">
        <f>ROUND(D7*G7, 0)</f>
        <v>0</v>
      </c>
    </row>
    <row r="8" spans="1:28">
      <c r="C8" s="7"/>
    </row>
    <row r="9" spans="1:28" ht="51">
      <c r="A9" s="5">
        <v>4</v>
      </c>
      <c r="B9" s="6" t="s">
        <v>325</v>
      </c>
      <c r="C9" s="7" t="s">
        <v>326</v>
      </c>
      <c r="D9" s="46">
        <v>2</v>
      </c>
      <c r="E9" s="6" t="s">
        <v>13</v>
      </c>
      <c r="F9" s="16">
        <v>0</v>
      </c>
      <c r="G9" s="16">
        <v>0</v>
      </c>
      <c r="H9" s="16">
        <f>ROUND(D9*F9, 0)</f>
        <v>0</v>
      </c>
      <c r="I9" s="16">
        <f>ROUND(D9*G9, 0)</f>
        <v>0</v>
      </c>
      <c r="O9" s="103"/>
    </row>
    <row r="10" spans="1:28">
      <c r="D10" s="46"/>
      <c r="O10" s="103"/>
    </row>
    <row r="11" spans="1:28" ht="63.75">
      <c r="A11" s="5">
        <v>5</v>
      </c>
      <c r="B11" s="7" t="s">
        <v>327</v>
      </c>
      <c r="C11" s="7" t="s">
        <v>328</v>
      </c>
      <c r="D11" s="46">
        <v>5</v>
      </c>
      <c r="E11" s="6" t="s">
        <v>13</v>
      </c>
      <c r="F11" s="16">
        <v>0</v>
      </c>
      <c r="G11" s="16">
        <v>0</v>
      </c>
      <c r="H11" s="16">
        <f>ROUND(D11*F11, 0)</f>
        <v>0</v>
      </c>
      <c r="I11" s="16">
        <f>ROUND(D11*G11, 0)</f>
        <v>0</v>
      </c>
      <c r="O11" s="103"/>
    </row>
    <row r="12" spans="1:28">
      <c r="D12" s="46"/>
      <c r="O12" s="103"/>
    </row>
    <row r="13" spans="1:28" ht="51">
      <c r="A13" s="5">
        <v>6</v>
      </c>
      <c r="B13" s="7" t="s">
        <v>329</v>
      </c>
      <c r="C13" s="7" t="s">
        <v>330</v>
      </c>
      <c r="D13" s="46">
        <v>5</v>
      </c>
      <c r="E13" s="6" t="s">
        <v>13</v>
      </c>
      <c r="F13" s="16">
        <v>0</v>
      </c>
      <c r="G13" s="16">
        <v>0</v>
      </c>
      <c r="H13" s="16">
        <f>ROUND(D13*F13, 0)</f>
        <v>0</v>
      </c>
      <c r="I13" s="16">
        <f>ROUND(D13*G13, 0)</f>
        <v>0</v>
      </c>
      <c r="O13" s="103"/>
    </row>
    <row r="14" spans="1:28">
      <c r="D14" s="46"/>
      <c r="O14" s="103"/>
    </row>
    <row r="15" spans="1:28" ht="51">
      <c r="A15" s="5">
        <v>7</v>
      </c>
      <c r="B15" s="7" t="s">
        <v>331</v>
      </c>
      <c r="C15" s="7" t="s">
        <v>332</v>
      </c>
      <c r="D15" s="47">
        <v>17</v>
      </c>
      <c r="E15" s="6" t="s">
        <v>13</v>
      </c>
      <c r="F15" s="16">
        <v>0</v>
      </c>
      <c r="G15" s="16">
        <v>0</v>
      </c>
      <c r="H15" s="16">
        <f>ROUND(D15*F15, 0)</f>
        <v>0</v>
      </c>
      <c r="I15" s="16">
        <f>ROUND(D15*G15, 0)</f>
        <v>0</v>
      </c>
      <c r="O15" s="104"/>
    </row>
    <row r="16" spans="1:28">
      <c r="D16" s="46"/>
      <c r="O16" s="103"/>
    </row>
    <row r="17" spans="1:15" ht="76.5">
      <c r="A17" s="5">
        <v>8</v>
      </c>
      <c r="B17" s="7" t="s">
        <v>333</v>
      </c>
      <c r="C17" s="7" t="s">
        <v>334</v>
      </c>
      <c r="D17" s="47">
        <v>6</v>
      </c>
      <c r="E17" s="6" t="s">
        <v>13</v>
      </c>
      <c r="F17" s="16">
        <v>0</v>
      </c>
      <c r="G17" s="16">
        <v>0</v>
      </c>
      <c r="H17" s="16">
        <f>ROUND(D17*F17, 0)</f>
        <v>0</v>
      </c>
      <c r="I17" s="16">
        <f>ROUND(D17*G17, 0)</f>
        <v>0</v>
      </c>
      <c r="O17" s="104"/>
    </row>
    <row r="18" spans="1:15">
      <c r="D18" s="46"/>
      <c r="O18" s="103"/>
    </row>
    <row r="19" spans="1:15" ht="63.75">
      <c r="A19" s="5">
        <v>9</v>
      </c>
      <c r="B19" s="7" t="s">
        <v>335</v>
      </c>
      <c r="C19" s="7" t="s">
        <v>336</v>
      </c>
      <c r="D19" s="47">
        <v>2</v>
      </c>
      <c r="E19" s="6" t="s">
        <v>13</v>
      </c>
      <c r="F19" s="16">
        <v>0</v>
      </c>
      <c r="G19" s="16">
        <v>0</v>
      </c>
      <c r="H19" s="16">
        <f>ROUND(D19*F19, 0)</f>
        <v>0</v>
      </c>
      <c r="I19" s="16">
        <f>ROUND(D19*G19, 0)</f>
        <v>0</v>
      </c>
      <c r="O19" s="104"/>
    </row>
    <row r="20" spans="1:15">
      <c r="D20" s="46"/>
      <c r="O20" s="103"/>
    </row>
    <row r="21" spans="1:15" ht="63.75">
      <c r="A21" s="5">
        <v>10</v>
      </c>
      <c r="B21" s="7" t="s">
        <v>337</v>
      </c>
      <c r="C21" s="7" t="s">
        <v>338</v>
      </c>
      <c r="D21" s="46">
        <v>1</v>
      </c>
      <c r="E21" s="6" t="s">
        <v>13</v>
      </c>
      <c r="F21" s="16">
        <v>0</v>
      </c>
      <c r="G21" s="16">
        <v>0</v>
      </c>
      <c r="H21" s="16">
        <f>ROUND(D21*F21, 0)</f>
        <v>0</v>
      </c>
      <c r="I21" s="16">
        <f>ROUND(D21*G21, 0)</f>
        <v>0</v>
      </c>
      <c r="O21" s="103"/>
    </row>
    <row r="22" spans="1:15">
      <c r="D22" s="46"/>
      <c r="O22" s="103"/>
    </row>
    <row r="23" spans="1:15" ht="51">
      <c r="A23" s="5">
        <v>11</v>
      </c>
      <c r="B23" s="7" t="s">
        <v>339</v>
      </c>
      <c r="C23" s="7" t="s">
        <v>340</v>
      </c>
      <c r="D23" s="46">
        <v>1</v>
      </c>
      <c r="E23" s="6" t="s">
        <v>13</v>
      </c>
      <c r="F23" s="16">
        <v>0</v>
      </c>
      <c r="G23" s="16">
        <v>0</v>
      </c>
      <c r="H23" s="16">
        <f>ROUND(D23*F23, 0)</f>
        <v>0</v>
      </c>
      <c r="I23" s="16">
        <f>ROUND(D23*G23, 0)</f>
        <v>0</v>
      </c>
      <c r="O23" s="103"/>
    </row>
    <row r="24" spans="1:15">
      <c r="D24" s="46"/>
      <c r="O24" s="103"/>
    </row>
    <row r="25" spans="1:15" ht="63.75">
      <c r="A25" s="5">
        <v>12</v>
      </c>
      <c r="B25" s="7" t="s">
        <v>341</v>
      </c>
      <c r="C25" s="7" t="s">
        <v>342</v>
      </c>
      <c r="D25" s="46">
        <v>1</v>
      </c>
      <c r="E25" s="6" t="s">
        <v>13</v>
      </c>
      <c r="F25" s="16">
        <v>0</v>
      </c>
      <c r="G25" s="16">
        <v>0</v>
      </c>
      <c r="H25" s="16">
        <f>ROUND(D25*F25, 0)</f>
        <v>0</v>
      </c>
      <c r="I25" s="16">
        <f>ROUND(D25*G25, 0)</f>
        <v>0</v>
      </c>
      <c r="O25" s="103"/>
    </row>
    <row r="26" spans="1:15">
      <c r="D26" s="46"/>
      <c r="O26" s="103"/>
    </row>
    <row r="27" spans="1:15" ht="51">
      <c r="A27" s="5">
        <v>13</v>
      </c>
      <c r="B27" s="7" t="s">
        <v>343</v>
      </c>
      <c r="C27" s="7" t="s">
        <v>344</v>
      </c>
      <c r="D27" s="47">
        <v>7</v>
      </c>
      <c r="E27" s="6" t="s">
        <v>13</v>
      </c>
      <c r="F27" s="16">
        <v>0</v>
      </c>
      <c r="G27" s="16">
        <v>0</v>
      </c>
      <c r="H27" s="16">
        <f>ROUND(D27*F27, 0)</f>
        <v>0</v>
      </c>
      <c r="I27" s="16">
        <f>ROUND(D27*G27, 0)</f>
        <v>0</v>
      </c>
      <c r="O27" s="104"/>
    </row>
    <row r="28" spans="1:15">
      <c r="C28" s="7"/>
    </row>
    <row r="29" spans="1:15" ht="127.5">
      <c r="A29" s="5">
        <v>14</v>
      </c>
      <c r="B29" s="6" t="s">
        <v>346</v>
      </c>
      <c r="C29" s="7" t="s">
        <v>345</v>
      </c>
      <c r="D29" s="47">
        <v>6</v>
      </c>
      <c r="E29" s="6" t="s">
        <v>13</v>
      </c>
      <c r="F29" s="16">
        <v>0</v>
      </c>
      <c r="G29" s="16">
        <v>0</v>
      </c>
      <c r="H29" s="16">
        <f>ROUND(D29*F29, 0)</f>
        <v>0</v>
      </c>
      <c r="I29" s="16">
        <f>ROUND(D29*G29, 0)</f>
        <v>0</v>
      </c>
      <c r="O29" s="104"/>
    </row>
    <row r="30" spans="1:15">
      <c r="C30" s="7"/>
    </row>
    <row r="31" spans="1:15" ht="140.25">
      <c r="A31" s="5">
        <v>15</v>
      </c>
      <c r="B31" s="6" t="s">
        <v>348</v>
      </c>
      <c r="C31" s="7" t="s">
        <v>347</v>
      </c>
      <c r="D31" s="47">
        <v>1</v>
      </c>
      <c r="E31" s="6" t="s">
        <v>13</v>
      </c>
      <c r="F31" s="16">
        <v>0</v>
      </c>
      <c r="G31" s="16">
        <v>0</v>
      </c>
      <c r="H31" s="16">
        <f>ROUND(D31*F31, 0)</f>
        <v>0</v>
      </c>
      <c r="I31" s="16">
        <f>ROUND(D31*G31, 0)</f>
        <v>0</v>
      </c>
      <c r="O31" s="104"/>
    </row>
    <row r="33" spans="1:15" s="8" customFormat="1">
      <c r="A33" s="1"/>
      <c r="B33" s="2"/>
      <c r="C33" s="2" t="s">
        <v>14</v>
      </c>
      <c r="D33" s="21"/>
      <c r="E33" s="2"/>
      <c r="F33" s="17"/>
      <c r="G33" s="17"/>
      <c r="H33" s="17">
        <f>ROUND(SUM(H3:H32),0)</f>
        <v>0</v>
      </c>
      <c r="I33" s="17">
        <f>ROUND(SUM(I3:I32),0)</f>
        <v>0</v>
      </c>
      <c r="J33" s="23"/>
      <c r="K33" s="27"/>
      <c r="L33" s="27"/>
      <c r="M33" s="97"/>
      <c r="N33" s="76"/>
      <c r="O33" s="102"/>
    </row>
    <row r="37" spans="1:15">
      <c r="J37" s="24"/>
      <c r="M37" s="28"/>
      <c r="N37" s="8"/>
    </row>
  </sheetData>
  <pageMargins left="0.2361111111111111" right="0.2361111111111111" top="0.69444444444444442" bottom="0.69444444444444442" header="0.41666666666666669" footer="0.41666666666666669"/>
  <pageSetup paperSize="9" scale="96" orientation="portrait" useFirstPageNumber="1" r:id="rId1"/>
  <headerFooter>
    <oddHeader>&amp;L&amp;"Times New Roman CE,bold"&amp;10 Épületgépészeti szerelvények és berendezések szerelése</oddHeader>
  </headerFooter>
  <colBreaks count="1" manualBreakCount="1">
    <brk id="1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6"/>
  <sheetViews>
    <sheetView view="pageBreakPreview" zoomScaleNormal="100" zoomScaleSheetLayoutView="100" workbookViewId="0">
      <selection activeCell="G8" sqref="G8"/>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9.140625" style="76"/>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8"/>
      <c r="O2" s="71"/>
      <c r="P2" s="72"/>
      <c r="Q2" s="8"/>
      <c r="R2" s="8"/>
      <c r="S2" s="8"/>
      <c r="T2" s="8"/>
      <c r="U2" s="8"/>
      <c r="V2" s="8"/>
      <c r="W2" s="8"/>
      <c r="X2" s="8"/>
      <c r="Y2" s="8"/>
      <c r="Z2" s="8"/>
      <c r="AA2" s="8"/>
      <c r="AB2" s="8"/>
    </row>
    <row r="3" spans="1:28" s="22" customFormat="1">
      <c r="A3" s="57"/>
      <c r="D3" s="59"/>
      <c r="F3" s="60"/>
      <c r="G3" s="60"/>
      <c r="H3" s="60"/>
      <c r="I3" s="60"/>
      <c r="K3" s="98"/>
      <c r="L3" s="98"/>
      <c r="M3" s="98"/>
      <c r="N3" s="100"/>
      <c r="O3" s="101"/>
      <c r="P3" s="100"/>
      <c r="Q3" s="100"/>
      <c r="R3" s="100"/>
      <c r="S3" s="100"/>
      <c r="T3" s="100"/>
      <c r="U3" s="100"/>
      <c r="V3" s="100"/>
      <c r="W3" s="100"/>
      <c r="X3" s="100"/>
      <c r="Y3" s="100"/>
      <c r="Z3" s="100"/>
      <c r="AA3" s="100"/>
      <c r="AB3" s="100"/>
    </row>
    <row r="4" spans="1:28" s="22" customFormat="1" ht="63.75">
      <c r="A4" s="57">
        <v>1</v>
      </c>
      <c r="B4" s="22" t="s">
        <v>276</v>
      </c>
      <c r="C4" s="58" t="s">
        <v>433</v>
      </c>
      <c r="D4" s="59">
        <v>1</v>
      </c>
      <c r="E4" s="22" t="s">
        <v>12</v>
      </c>
      <c r="F4" s="16">
        <v>0</v>
      </c>
      <c r="G4" s="16">
        <v>0</v>
      </c>
      <c r="H4" s="16">
        <f>ROUND(D4*F4, 0)</f>
        <v>0</v>
      </c>
      <c r="I4" s="16">
        <f>ROUND(D4*G4, 0)</f>
        <v>0</v>
      </c>
      <c r="K4" s="98"/>
      <c r="L4" s="98"/>
      <c r="M4" s="98"/>
      <c r="N4" s="100"/>
      <c r="O4" s="101"/>
      <c r="P4" s="100"/>
      <c r="Q4" s="100"/>
      <c r="R4" s="100"/>
      <c r="S4" s="100"/>
      <c r="T4" s="100"/>
      <c r="U4" s="100"/>
      <c r="V4" s="100"/>
      <c r="W4" s="100"/>
      <c r="X4" s="100"/>
      <c r="Y4" s="100"/>
      <c r="Z4" s="100"/>
      <c r="AA4" s="100"/>
      <c r="AB4" s="100"/>
    </row>
    <row r="5" spans="1:28" s="22" customFormat="1">
      <c r="A5" s="57"/>
      <c r="C5" s="58"/>
      <c r="D5" s="59"/>
      <c r="F5" s="16"/>
      <c r="G5" s="16"/>
      <c r="H5" s="16"/>
      <c r="I5" s="16"/>
      <c r="K5" s="98"/>
      <c r="L5" s="98"/>
      <c r="M5" s="98"/>
      <c r="N5" s="100"/>
      <c r="O5" s="101"/>
      <c r="P5" s="100"/>
      <c r="Q5" s="100"/>
      <c r="R5" s="100"/>
      <c r="S5" s="100"/>
      <c r="T5" s="100"/>
      <c r="U5" s="100"/>
      <c r="V5" s="100"/>
      <c r="W5" s="100"/>
      <c r="X5" s="100"/>
      <c r="Y5" s="100"/>
      <c r="Z5" s="100"/>
      <c r="AA5" s="100"/>
      <c r="AB5" s="100"/>
    </row>
    <row r="6" spans="1:28" s="22" customFormat="1">
      <c r="A6" s="57">
        <v>2</v>
      </c>
      <c r="B6" s="22" t="s">
        <v>517</v>
      </c>
      <c r="C6" s="58" t="s">
        <v>431</v>
      </c>
      <c r="D6" s="59">
        <v>1</v>
      </c>
      <c r="E6" s="22" t="s">
        <v>12</v>
      </c>
      <c r="F6" s="16">
        <v>0</v>
      </c>
      <c r="G6" s="16">
        <v>0</v>
      </c>
      <c r="H6" s="16">
        <f>ROUND(D6*F6, 0)</f>
        <v>0</v>
      </c>
      <c r="I6" s="16">
        <f>ROUND(D6*G6, 0)</f>
        <v>0</v>
      </c>
      <c r="K6" s="98"/>
      <c r="L6" s="98"/>
      <c r="M6" s="98"/>
      <c r="N6" s="100"/>
      <c r="O6" s="101"/>
      <c r="P6" s="100"/>
      <c r="Q6" s="100"/>
      <c r="R6" s="100"/>
      <c r="S6" s="100"/>
      <c r="T6" s="100"/>
      <c r="U6" s="100"/>
      <c r="V6" s="100"/>
      <c r="W6" s="100"/>
      <c r="X6" s="100"/>
      <c r="Y6" s="100"/>
      <c r="Z6" s="100"/>
      <c r="AA6" s="100"/>
      <c r="AB6" s="100"/>
    </row>
    <row r="7" spans="1:28" s="22" customFormat="1">
      <c r="A7" s="57"/>
      <c r="C7" s="58"/>
      <c r="D7" s="59"/>
      <c r="F7" s="16"/>
      <c r="G7" s="16"/>
      <c r="H7" s="16"/>
      <c r="I7" s="16"/>
      <c r="K7" s="98"/>
      <c r="L7" s="98"/>
      <c r="M7" s="98"/>
      <c r="N7" s="100"/>
      <c r="O7" s="101"/>
      <c r="P7" s="100"/>
      <c r="Q7" s="100"/>
      <c r="R7" s="100"/>
      <c r="S7" s="100"/>
      <c r="T7" s="100"/>
      <c r="U7" s="100"/>
      <c r="V7" s="100"/>
      <c r="W7" s="100"/>
      <c r="X7" s="100"/>
      <c r="Y7" s="100"/>
      <c r="Z7" s="100"/>
      <c r="AA7" s="100"/>
      <c r="AB7" s="100"/>
    </row>
    <row r="8" spans="1:28" ht="25.5">
      <c r="A8" s="57">
        <v>3</v>
      </c>
      <c r="B8" s="22" t="s">
        <v>518</v>
      </c>
      <c r="C8" s="22" t="s">
        <v>432</v>
      </c>
      <c r="D8" s="59">
        <v>1</v>
      </c>
      <c r="E8" s="22" t="s">
        <v>12</v>
      </c>
      <c r="F8" s="16">
        <v>0</v>
      </c>
      <c r="G8" s="16">
        <v>0</v>
      </c>
      <c r="H8" s="16">
        <f>ROUND(D8*F8, 0)</f>
        <v>0</v>
      </c>
      <c r="I8" s="16">
        <f>ROUND(D8*G8, 0)</f>
        <v>0</v>
      </c>
      <c r="J8" s="22"/>
      <c r="K8" s="98"/>
      <c r="L8" s="98"/>
    </row>
    <row r="9" spans="1:28">
      <c r="A9" s="57"/>
      <c r="B9" s="22"/>
      <c r="C9" s="22"/>
      <c r="D9" s="59"/>
      <c r="E9" s="22"/>
      <c r="J9" s="22"/>
      <c r="K9" s="98"/>
      <c r="L9" s="98"/>
    </row>
    <row r="10" spans="1:28" s="8" customFormat="1">
      <c r="A10" s="1"/>
      <c r="B10" s="2"/>
      <c r="C10" s="2" t="s">
        <v>14</v>
      </c>
      <c r="D10" s="21"/>
      <c r="E10" s="2"/>
      <c r="F10" s="17"/>
      <c r="G10" s="17"/>
      <c r="H10" s="17">
        <f>ROUND(SUM(H3:H8),0)</f>
        <v>0</v>
      </c>
      <c r="I10" s="17">
        <f>ROUND(SUM(I3:I8),0)</f>
        <v>0</v>
      </c>
      <c r="J10" s="23"/>
      <c r="K10" s="27"/>
      <c r="L10" s="27"/>
      <c r="M10" s="97"/>
      <c r="N10" s="76"/>
      <c r="O10" s="102"/>
    </row>
    <row r="14" spans="1:28" ht="10.5" customHeight="1"/>
    <row r="15" spans="1:28" hidden="1"/>
    <row r="16" spans="1:28">
      <c r="J16" s="24"/>
      <c r="M16" s="28"/>
      <c r="N16" s="8"/>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Kert- és parképítési munka</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45"/>
  <sheetViews>
    <sheetView view="pageBreakPreview" zoomScaleNormal="100" zoomScaleSheetLayoutView="100" workbookViewId="0">
      <selection activeCell="S9" sqref="S9"/>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5" customWidth="1"/>
    <col min="11" max="12" width="8.28515625" style="85" customWidth="1"/>
    <col min="13" max="13" width="1.5703125" style="97" customWidth="1"/>
    <col min="14" max="15" width="8.28515625" style="85" customWidth="1"/>
    <col min="16" max="16" width="6.7109375" style="76" customWidth="1"/>
    <col min="17" max="28" width="9.140625" style="76"/>
    <col min="29" max="16384" width="9.140625" style="6"/>
  </cols>
  <sheetData>
    <row r="1" spans="1:28">
      <c r="E1" s="5"/>
      <c r="K1" s="94"/>
      <c r="L1" s="94"/>
      <c r="M1" s="95"/>
    </row>
    <row r="2" spans="1:28" s="4" customFormat="1" ht="25.5">
      <c r="A2" s="1" t="s">
        <v>3</v>
      </c>
      <c r="B2" s="2" t="s">
        <v>4</v>
      </c>
      <c r="C2" s="2" t="s">
        <v>5</v>
      </c>
      <c r="D2" s="21"/>
      <c r="E2" s="1" t="s">
        <v>7</v>
      </c>
      <c r="F2" s="33" t="s">
        <v>8</v>
      </c>
      <c r="G2" s="33" t="s">
        <v>9</v>
      </c>
      <c r="H2" s="33" t="s">
        <v>10</v>
      </c>
      <c r="I2" s="33" t="s">
        <v>11</v>
      </c>
      <c r="J2" s="34"/>
      <c r="K2" s="73"/>
      <c r="L2" s="73"/>
      <c r="M2" s="35"/>
      <c r="N2" s="73"/>
      <c r="O2" s="73"/>
      <c r="P2" s="72"/>
      <c r="Q2" s="8"/>
      <c r="R2" s="8"/>
      <c r="S2" s="8"/>
      <c r="T2" s="8"/>
      <c r="U2" s="8"/>
      <c r="V2" s="8"/>
      <c r="W2" s="8"/>
      <c r="X2" s="8"/>
      <c r="Y2" s="8"/>
      <c r="Z2" s="8"/>
      <c r="AA2" s="8"/>
      <c r="AB2" s="8"/>
    </row>
    <row r="3" spans="1:28" s="4" customFormat="1">
      <c r="A3" s="70"/>
      <c r="B3" s="86"/>
      <c r="C3" s="87" t="s">
        <v>530</v>
      </c>
      <c r="D3" s="102"/>
      <c r="E3" s="70"/>
      <c r="F3" s="73"/>
      <c r="G3" s="73"/>
      <c r="H3" s="73"/>
      <c r="I3" s="73"/>
      <c r="J3" s="34"/>
      <c r="K3" s="88"/>
      <c r="L3" s="73"/>
      <c r="M3" s="35"/>
      <c r="N3" s="73"/>
      <c r="O3" s="73"/>
      <c r="P3" s="72"/>
      <c r="Q3" s="8"/>
      <c r="R3" s="8"/>
      <c r="S3" s="8"/>
      <c r="T3" s="8"/>
      <c r="U3" s="8"/>
      <c r="V3" s="8"/>
      <c r="W3" s="8"/>
      <c r="X3" s="8"/>
      <c r="Y3" s="8"/>
      <c r="Z3" s="8"/>
      <c r="AA3" s="8"/>
      <c r="AB3" s="8"/>
    </row>
    <row r="4" spans="1:28" s="4" customFormat="1" ht="25.5">
      <c r="A4" s="70"/>
      <c r="B4" s="64"/>
      <c r="C4" s="76" t="s">
        <v>532</v>
      </c>
      <c r="D4" s="113">
        <v>1</v>
      </c>
      <c r="E4" s="89" t="s">
        <v>13</v>
      </c>
      <c r="F4" s="60">
        <v>0</v>
      </c>
      <c r="G4" s="60">
        <v>0</v>
      </c>
      <c r="H4" s="60">
        <f>ROUND(D4*F4, 0)</f>
        <v>0</v>
      </c>
      <c r="I4" s="60">
        <f>ROUND(D4*G4, 0)</f>
        <v>0</v>
      </c>
      <c r="J4" s="34"/>
      <c r="K4" s="19"/>
      <c r="L4" s="85"/>
      <c r="M4" s="35"/>
      <c r="N4" s="73"/>
      <c r="O4" s="73"/>
      <c r="P4" s="72"/>
      <c r="Q4" s="8"/>
      <c r="R4" s="8"/>
      <c r="S4" s="8"/>
      <c r="T4" s="8"/>
      <c r="U4" s="8"/>
      <c r="V4" s="8"/>
      <c r="W4" s="8"/>
      <c r="X4" s="8"/>
      <c r="Y4" s="8"/>
      <c r="Z4" s="8"/>
      <c r="AA4" s="8"/>
      <c r="AB4" s="8"/>
    </row>
    <row r="5" spans="1:28" s="4" customFormat="1">
      <c r="A5" s="70"/>
      <c r="B5" s="86"/>
      <c r="C5" s="87" t="s">
        <v>299</v>
      </c>
      <c r="D5" s="113" t="s">
        <v>531</v>
      </c>
      <c r="E5" s="70"/>
      <c r="F5" s="73"/>
      <c r="G5" s="73"/>
      <c r="H5" s="73"/>
      <c r="I5" s="73"/>
      <c r="J5" s="34"/>
      <c r="K5" s="19"/>
      <c r="L5" s="85"/>
      <c r="M5" s="35"/>
      <c r="N5" s="73"/>
      <c r="O5" s="73"/>
      <c r="P5" s="72"/>
      <c r="Q5" s="8"/>
      <c r="R5" s="8"/>
      <c r="S5" s="8"/>
      <c r="T5" s="8"/>
      <c r="U5" s="8"/>
      <c r="V5" s="8"/>
      <c r="W5" s="8"/>
      <c r="X5" s="8"/>
      <c r="Y5" s="8"/>
      <c r="Z5" s="8"/>
      <c r="AA5" s="8"/>
      <c r="AB5" s="8"/>
    </row>
    <row r="6" spans="1:28" s="4" customFormat="1">
      <c r="A6" s="70"/>
      <c r="B6" s="64"/>
      <c r="C6" s="76" t="s">
        <v>533</v>
      </c>
      <c r="D6" s="113">
        <v>1</v>
      </c>
      <c r="E6" s="89" t="s">
        <v>13</v>
      </c>
      <c r="F6" s="60">
        <v>0</v>
      </c>
      <c r="G6" s="60">
        <v>0</v>
      </c>
      <c r="H6" s="60">
        <f>ROUND(D6*F6, 0)</f>
        <v>0</v>
      </c>
      <c r="I6" s="60">
        <f>ROUND(D6*G6, 0)</f>
        <v>0</v>
      </c>
      <c r="J6" s="34"/>
      <c r="K6" s="19"/>
      <c r="L6" s="85"/>
      <c r="M6" s="35"/>
      <c r="N6" s="73"/>
      <c r="O6" s="73"/>
      <c r="P6" s="72"/>
      <c r="Q6" s="8"/>
      <c r="R6" s="8"/>
      <c r="S6" s="8"/>
      <c r="T6" s="8"/>
      <c r="U6" s="8"/>
      <c r="V6" s="8"/>
      <c r="W6" s="8"/>
      <c r="X6" s="8"/>
      <c r="Y6" s="8"/>
      <c r="Z6" s="8"/>
      <c r="AA6" s="8"/>
      <c r="AB6" s="8"/>
    </row>
    <row r="7" spans="1:28" s="4" customFormat="1">
      <c r="A7" s="70"/>
      <c r="B7" s="86"/>
      <c r="C7" s="87" t="s">
        <v>369</v>
      </c>
      <c r="D7" s="113" t="s">
        <v>531</v>
      </c>
      <c r="E7" s="70"/>
      <c r="F7" s="73"/>
      <c r="G7" s="73"/>
      <c r="H7" s="73"/>
      <c r="I7" s="73"/>
      <c r="J7" s="34"/>
      <c r="K7" s="19"/>
      <c r="L7" s="85"/>
      <c r="M7" s="35"/>
      <c r="N7" s="73"/>
      <c r="O7" s="73"/>
      <c r="P7" s="72"/>
      <c r="Q7" s="8"/>
      <c r="R7" s="8"/>
      <c r="S7" s="8"/>
      <c r="T7" s="8"/>
      <c r="U7" s="8"/>
      <c r="V7" s="8"/>
      <c r="W7" s="8"/>
      <c r="X7" s="8"/>
      <c r="Y7" s="8"/>
      <c r="Z7" s="8"/>
      <c r="AA7" s="8"/>
      <c r="AB7" s="8"/>
    </row>
    <row r="8" spans="1:28" s="4" customFormat="1" ht="51">
      <c r="A8" s="70"/>
      <c r="B8" s="64"/>
      <c r="C8" s="76" t="s">
        <v>534</v>
      </c>
      <c r="D8" s="113">
        <v>1</v>
      </c>
      <c r="E8" s="89" t="s">
        <v>13</v>
      </c>
      <c r="F8" s="60">
        <v>0</v>
      </c>
      <c r="G8" s="60">
        <v>0</v>
      </c>
      <c r="H8" s="60">
        <f>ROUND(D8*F8, 0)</f>
        <v>0</v>
      </c>
      <c r="I8" s="60">
        <f>ROUND(D8*G8, 0)</f>
        <v>0</v>
      </c>
      <c r="J8" s="34"/>
      <c r="K8" s="19"/>
      <c r="L8" s="85"/>
      <c r="M8" s="35"/>
      <c r="N8" s="73"/>
      <c r="O8" s="73"/>
      <c r="P8" s="72"/>
      <c r="Q8" s="8"/>
      <c r="R8" s="8"/>
      <c r="S8" s="8"/>
      <c r="T8" s="8"/>
      <c r="U8" s="8"/>
      <c r="V8" s="8"/>
      <c r="W8" s="8"/>
      <c r="X8" s="8"/>
      <c r="Y8" s="8"/>
      <c r="Z8" s="8"/>
      <c r="AA8" s="8"/>
      <c r="AB8" s="8"/>
    </row>
    <row r="9" spans="1:28" s="4" customFormat="1">
      <c r="A9" s="70"/>
      <c r="B9" s="64"/>
      <c r="C9" s="76" t="s">
        <v>535</v>
      </c>
      <c r="D9" s="113">
        <v>1</v>
      </c>
      <c r="E9" s="89" t="s">
        <v>13</v>
      </c>
      <c r="F9" s="60">
        <v>0</v>
      </c>
      <c r="G9" s="60">
        <v>0</v>
      </c>
      <c r="H9" s="60">
        <f>ROUND(D9*F9, 0)</f>
        <v>0</v>
      </c>
      <c r="I9" s="60">
        <f>ROUND(D9*G9, 0)</f>
        <v>0</v>
      </c>
      <c r="J9" s="34"/>
      <c r="K9" s="19"/>
      <c r="L9" s="85"/>
      <c r="M9" s="35"/>
      <c r="N9" s="73"/>
      <c r="O9" s="73"/>
      <c r="P9" s="72"/>
      <c r="Q9" s="8"/>
      <c r="R9" s="8"/>
      <c r="S9" s="8"/>
      <c r="T9" s="8"/>
      <c r="U9" s="8"/>
      <c r="V9" s="8"/>
      <c r="W9" s="8"/>
      <c r="X9" s="8"/>
      <c r="Y9" s="8"/>
      <c r="Z9" s="8"/>
      <c r="AA9" s="8"/>
      <c r="AB9" s="8"/>
    </row>
    <row r="10" spans="1:28" s="4" customFormat="1">
      <c r="A10" s="70"/>
      <c r="B10" s="64"/>
      <c r="C10" s="76" t="s">
        <v>536</v>
      </c>
      <c r="D10" s="113">
        <v>1</v>
      </c>
      <c r="E10" s="89" t="s">
        <v>13</v>
      </c>
      <c r="F10" s="60">
        <v>0</v>
      </c>
      <c r="G10" s="60">
        <v>0</v>
      </c>
      <c r="H10" s="60">
        <f>ROUND(D10*F10, 0)</f>
        <v>0</v>
      </c>
      <c r="I10" s="60">
        <f>ROUND(D10*G10, 0)</f>
        <v>0</v>
      </c>
      <c r="J10" s="34"/>
      <c r="K10" s="19"/>
      <c r="L10" s="85"/>
      <c r="M10" s="35"/>
      <c r="N10" s="73"/>
      <c r="O10" s="73"/>
      <c r="P10" s="72"/>
      <c r="Q10" s="8"/>
      <c r="R10" s="8"/>
      <c r="S10" s="8"/>
      <c r="T10" s="8"/>
      <c r="U10" s="8"/>
      <c r="V10" s="8"/>
      <c r="W10" s="8"/>
      <c r="X10" s="8"/>
      <c r="Y10" s="8"/>
      <c r="Z10" s="8"/>
      <c r="AA10" s="8"/>
      <c r="AB10" s="8"/>
    </row>
    <row r="11" spans="1:28" s="4" customFormat="1" ht="63.75">
      <c r="A11" s="70"/>
      <c r="B11" s="64"/>
      <c r="C11" s="76" t="s">
        <v>537</v>
      </c>
      <c r="D11" s="113">
        <v>1</v>
      </c>
      <c r="E11" s="89" t="s">
        <v>13</v>
      </c>
      <c r="F11" s="60">
        <v>0</v>
      </c>
      <c r="G11" s="60">
        <v>0</v>
      </c>
      <c r="H11" s="60">
        <f>ROUND(D11*F11, 0)</f>
        <v>0</v>
      </c>
      <c r="I11" s="60">
        <f>ROUND(D11*G11, 0)</f>
        <v>0</v>
      </c>
      <c r="J11" s="34"/>
      <c r="K11" s="19"/>
      <c r="L11" s="85"/>
      <c r="M11" s="35"/>
      <c r="N11" s="73"/>
      <c r="O11" s="73"/>
      <c r="P11" s="72"/>
      <c r="Q11" s="8"/>
      <c r="R11" s="8"/>
      <c r="S11" s="8"/>
      <c r="T11" s="8"/>
      <c r="U11" s="8"/>
      <c r="V11" s="8"/>
      <c r="W11" s="8"/>
      <c r="X11" s="8"/>
      <c r="Y11" s="8"/>
      <c r="Z11" s="8"/>
      <c r="AA11" s="8"/>
      <c r="AB11" s="8"/>
    </row>
    <row r="12" spans="1:28" s="4" customFormat="1" ht="38.25">
      <c r="A12" s="70"/>
      <c r="B12" s="64"/>
      <c r="C12" s="76" t="s">
        <v>538</v>
      </c>
      <c r="D12" s="113">
        <v>1</v>
      </c>
      <c r="E12" s="89" t="s">
        <v>13</v>
      </c>
      <c r="F12" s="60">
        <v>0</v>
      </c>
      <c r="G12" s="60">
        <v>0</v>
      </c>
      <c r="H12" s="60">
        <f>ROUND(D12*F12, 0)</f>
        <v>0</v>
      </c>
      <c r="I12" s="60">
        <f>ROUND(D12*G12, 0)</f>
        <v>0</v>
      </c>
      <c r="J12" s="34"/>
      <c r="K12" s="19"/>
      <c r="L12" s="85"/>
      <c r="M12" s="35"/>
      <c r="N12" s="73"/>
      <c r="O12" s="73"/>
      <c r="P12" s="72"/>
      <c r="Q12" s="8"/>
      <c r="R12" s="8"/>
      <c r="S12" s="8"/>
      <c r="T12" s="8"/>
      <c r="U12" s="8"/>
      <c r="V12" s="8"/>
      <c r="W12" s="8"/>
      <c r="X12" s="8"/>
      <c r="Y12" s="8"/>
      <c r="Z12" s="8"/>
      <c r="AA12" s="8"/>
      <c r="AB12" s="8"/>
    </row>
    <row r="13" spans="1:28" s="4" customFormat="1">
      <c r="A13" s="70"/>
      <c r="B13" s="86"/>
      <c r="C13" s="87" t="s">
        <v>539</v>
      </c>
      <c r="D13" s="113" t="s">
        <v>531</v>
      </c>
      <c r="E13" s="70"/>
      <c r="F13" s="73"/>
      <c r="G13" s="73"/>
      <c r="H13" s="73"/>
      <c r="I13" s="73"/>
      <c r="J13" s="34"/>
      <c r="K13" s="19"/>
      <c r="L13" s="85"/>
      <c r="M13" s="35"/>
      <c r="N13" s="73"/>
      <c r="O13" s="73"/>
      <c r="P13" s="72"/>
      <c r="Q13" s="8"/>
      <c r="R13" s="8"/>
      <c r="S13" s="8"/>
      <c r="T13" s="8"/>
      <c r="U13" s="8"/>
      <c r="V13" s="8"/>
      <c r="W13" s="8"/>
      <c r="X13" s="8"/>
      <c r="Y13" s="8"/>
      <c r="Z13" s="8"/>
      <c r="AA13" s="8"/>
      <c r="AB13" s="8"/>
    </row>
    <row r="14" spans="1:28" s="4" customFormat="1" ht="38.25">
      <c r="A14" s="70"/>
      <c r="B14" s="64"/>
      <c r="C14" s="76" t="s">
        <v>540</v>
      </c>
      <c r="D14" s="113">
        <v>1</v>
      </c>
      <c r="E14" s="89" t="s">
        <v>13</v>
      </c>
      <c r="F14" s="60">
        <v>0</v>
      </c>
      <c r="G14" s="60">
        <v>0</v>
      </c>
      <c r="H14" s="60">
        <f t="shared" ref="H14:H19" si="0">ROUND(D14*F14, 0)</f>
        <v>0</v>
      </c>
      <c r="I14" s="60">
        <f t="shared" ref="I14:I19" si="1">ROUND(D14*G14, 0)</f>
        <v>0</v>
      </c>
      <c r="J14" s="34"/>
      <c r="K14" s="19"/>
      <c r="L14" s="85"/>
      <c r="M14" s="35"/>
      <c r="N14" s="73"/>
      <c r="O14" s="73"/>
      <c r="P14" s="72"/>
      <c r="Q14" s="8"/>
      <c r="R14" s="8"/>
      <c r="S14" s="8"/>
      <c r="T14" s="8"/>
      <c r="U14" s="8"/>
      <c r="V14" s="8"/>
      <c r="W14" s="8"/>
      <c r="X14" s="8"/>
      <c r="Y14" s="8"/>
      <c r="Z14" s="8"/>
      <c r="AA14" s="8"/>
      <c r="AB14" s="8"/>
    </row>
    <row r="15" spans="1:28" s="4" customFormat="1" ht="38.25">
      <c r="A15" s="70"/>
      <c r="B15" s="64"/>
      <c r="C15" s="76" t="s">
        <v>541</v>
      </c>
      <c r="D15" s="113">
        <v>1</v>
      </c>
      <c r="E15" s="89" t="s">
        <v>13</v>
      </c>
      <c r="F15" s="60">
        <v>0</v>
      </c>
      <c r="G15" s="60">
        <v>0</v>
      </c>
      <c r="H15" s="60">
        <f t="shared" si="0"/>
        <v>0</v>
      </c>
      <c r="I15" s="60">
        <f t="shared" si="1"/>
        <v>0</v>
      </c>
      <c r="J15" s="34"/>
      <c r="K15" s="19"/>
      <c r="L15" s="85"/>
      <c r="M15" s="35"/>
      <c r="N15" s="73"/>
      <c r="O15" s="73"/>
      <c r="P15" s="72"/>
      <c r="Q15" s="8"/>
      <c r="R15" s="8"/>
      <c r="S15" s="8"/>
      <c r="T15" s="8"/>
      <c r="U15" s="8"/>
      <c r="V15" s="8"/>
      <c r="W15" s="8"/>
      <c r="X15" s="8"/>
      <c r="Y15" s="8"/>
      <c r="Z15" s="8"/>
      <c r="AA15" s="8"/>
      <c r="AB15" s="8"/>
    </row>
    <row r="16" spans="1:28" s="4" customFormat="1">
      <c r="A16" s="70"/>
      <c r="B16" s="64"/>
      <c r="C16" s="76" t="s">
        <v>542</v>
      </c>
      <c r="D16" s="113">
        <v>1</v>
      </c>
      <c r="E16" s="89" t="s">
        <v>13</v>
      </c>
      <c r="F16" s="60">
        <v>0</v>
      </c>
      <c r="G16" s="60">
        <v>0</v>
      </c>
      <c r="H16" s="60">
        <f t="shared" si="0"/>
        <v>0</v>
      </c>
      <c r="I16" s="60">
        <f t="shared" si="1"/>
        <v>0</v>
      </c>
      <c r="J16" s="34"/>
      <c r="K16" s="19"/>
      <c r="L16" s="85"/>
      <c r="M16" s="35"/>
      <c r="N16" s="73"/>
      <c r="O16" s="73"/>
      <c r="P16" s="72"/>
      <c r="Q16" s="8"/>
      <c r="R16" s="8"/>
      <c r="S16" s="8"/>
      <c r="T16" s="8"/>
      <c r="U16" s="8"/>
      <c r="V16" s="8"/>
      <c r="W16" s="8"/>
      <c r="X16" s="8"/>
      <c r="Y16" s="8"/>
      <c r="Z16" s="8"/>
      <c r="AA16" s="8"/>
      <c r="AB16" s="8"/>
    </row>
    <row r="17" spans="1:28" s="4" customFormat="1">
      <c r="A17" s="70"/>
      <c r="B17" s="64"/>
      <c r="C17" s="76" t="s">
        <v>543</v>
      </c>
      <c r="D17" s="113">
        <v>1</v>
      </c>
      <c r="E17" s="89" t="s">
        <v>13</v>
      </c>
      <c r="F17" s="60">
        <v>0</v>
      </c>
      <c r="G17" s="60">
        <v>0</v>
      </c>
      <c r="H17" s="60">
        <f t="shared" si="0"/>
        <v>0</v>
      </c>
      <c r="I17" s="60">
        <f t="shared" si="1"/>
        <v>0</v>
      </c>
      <c r="J17" s="34"/>
      <c r="K17" s="19"/>
      <c r="L17" s="85"/>
      <c r="M17" s="35"/>
      <c r="N17" s="73"/>
      <c r="O17" s="73"/>
      <c r="P17" s="72"/>
      <c r="Q17" s="8"/>
      <c r="R17" s="8"/>
      <c r="S17" s="8"/>
      <c r="T17" s="8"/>
      <c r="U17" s="8"/>
      <c r="V17" s="8"/>
      <c r="W17" s="8"/>
      <c r="X17" s="8"/>
      <c r="Y17" s="8"/>
      <c r="Z17" s="8"/>
      <c r="AA17" s="8"/>
      <c r="AB17" s="8"/>
    </row>
    <row r="18" spans="1:28" s="4" customFormat="1">
      <c r="A18" s="70"/>
      <c r="B18" s="64"/>
      <c r="C18" s="76" t="s">
        <v>544</v>
      </c>
      <c r="D18" s="113">
        <v>1</v>
      </c>
      <c r="E18" s="89" t="s">
        <v>13</v>
      </c>
      <c r="F18" s="60">
        <v>0</v>
      </c>
      <c r="G18" s="60">
        <v>0</v>
      </c>
      <c r="H18" s="60">
        <f t="shared" si="0"/>
        <v>0</v>
      </c>
      <c r="I18" s="60">
        <f t="shared" si="1"/>
        <v>0</v>
      </c>
      <c r="J18" s="34"/>
      <c r="K18" s="19"/>
      <c r="L18" s="85"/>
      <c r="M18" s="35"/>
      <c r="N18" s="73"/>
      <c r="O18" s="73"/>
      <c r="P18" s="72"/>
      <c r="Q18" s="8"/>
      <c r="R18" s="8"/>
      <c r="S18" s="8"/>
      <c r="T18" s="8"/>
      <c r="U18" s="8"/>
      <c r="V18" s="8"/>
      <c r="W18" s="8"/>
      <c r="X18" s="8"/>
      <c r="Y18" s="8"/>
      <c r="Z18" s="8"/>
      <c r="AA18" s="8"/>
      <c r="AB18" s="8"/>
    </row>
    <row r="19" spans="1:28" s="4" customFormat="1">
      <c r="A19" s="70"/>
      <c r="B19" s="64"/>
      <c r="C19" s="76" t="s">
        <v>545</v>
      </c>
      <c r="D19" s="113">
        <v>1</v>
      </c>
      <c r="E19" s="89" t="s">
        <v>13</v>
      </c>
      <c r="F19" s="60">
        <v>0</v>
      </c>
      <c r="G19" s="60">
        <v>0</v>
      </c>
      <c r="H19" s="60">
        <f t="shared" si="0"/>
        <v>0</v>
      </c>
      <c r="I19" s="60">
        <f t="shared" si="1"/>
        <v>0</v>
      </c>
      <c r="J19" s="34"/>
      <c r="K19" s="19"/>
      <c r="L19" s="85"/>
      <c r="M19" s="35"/>
      <c r="N19" s="73"/>
      <c r="O19" s="73"/>
      <c r="P19" s="72"/>
      <c r="Q19" s="8"/>
      <c r="R19" s="8"/>
      <c r="S19" s="8"/>
      <c r="T19" s="8"/>
      <c r="U19" s="8"/>
      <c r="V19" s="8"/>
      <c r="W19" s="8"/>
      <c r="X19" s="8"/>
      <c r="Y19" s="8"/>
      <c r="Z19" s="8"/>
      <c r="AA19" s="8"/>
      <c r="AB19" s="8"/>
    </row>
    <row r="20" spans="1:28" s="4" customFormat="1">
      <c r="A20" s="70"/>
      <c r="B20" s="86"/>
      <c r="C20" s="87" t="s">
        <v>370</v>
      </c>
      <c r="D20" s="113" t="s">
        <v>531</v>
      </c>
      <c r="E20" s="70"/>
      <c r="F20" s="73"/>
      <c r="G20" s="73"/>
      <c r="H20" s="73"/>
      <c r="I20" s="73"/>
      <c r="J20" s="34"/>
      <c r="K20" s="19"/>
      <c r="L20" s="85"/>
      <c r="M20" s="35"/>
      <c r="N20" s="73"/>
      <c r="O20" s="73"/>
      <c r="P20" s="72"/>
      <c r="Q20" s="8"/>
      <c r="R20" s="8"/>
      <c r="S20" s="8"/>
      <c r="T20" s="8"/>
      <c r="U20" s="8"/>
      <c r="V20" s="8"/>
      <c r="W20" s="8"/>
      <c r="X20" s="8"/>
      <c r="Y20" s="8"/>
      <c r="Z20" s="8"/>
      <c r="AA20" s="8"/>
      <c r="AB20" s="8"/>
    </row>
    <row r="21" spans="1:28" s="4" customFormat="1">
      <c r="A21" s="70"/>
      <c r="B21" s="64"/>
      <c r="C21" s="76" t="s">
        <v>546</v>
      </c>
      <c r="D21" s="113">
        <v>1</v>
      </c>
      <c r="E21" s="89" t="s">
        <v>13</v>
      </c>
      <c r="F21" s="60">
        <v>0</v>
      </c>
      <c r="G21" s="60">
        <v>0</v>
      </c>
      <c r="H21" s="60">
        <f>ROUND(D21*F21, 0)</f>
        <v>0</v>
      </c>
      <c r="I21" s="60">
        <f>ROUND(D21*G21, 0)</f>
        <v>0</v>
      </c>
      <c r="J21" s="34"/>
      <c r="K21" s="19"/>
      <c r="L21" s="85"/>
      <c r="M21" s="35"/>
      <c r="N21" s="73"/>
      <c r="O21" s="73"/>
      <c r="P21" s="72"/>
      <c r="Q21" s="8"/>
      <c r="R21" s="8"/>
      <c r="S21" s="8"/>
      <c r="T21" s="8"/>
      <c r="U21" s="8"/>
      <c r="V21" s="8"/>
      <c r="W21" s="8"/>
      <c r="X21" s="8"/>
      <c r="Y21" s="8"/>
      <c r="Z21" s="8"/>
      <c r="AA21" s="8"/>
      <c r="AB21" s="8"/>
    </row>
    <row r="22" spans="1:28" s="4" customFormat="1" ht="38.25">
      <c r="A22" s="70"/>
      <c r="B22" s="64"/>
      <c r="C22" s="76" t="s">
        <v>547</v>
      </c>
      <c r="D22" s="113">
        <v>1</v>
      </c>
      <c r="E22" s="89" t="s">
        <v>13</v>
      </c>
      <c r="F22" s="60">
        <v>0</v>
      </c>
      <c r="G22" s="60">
        <v>0</v>
      </c>
      <c r="H22" s="60">
        <f>ROUND(D22*F22, 0)</f>
        <v>0</v>
      </c>
      <c r="I22" s="60">
        <f>ROUND(D22*G22, 0)</f>
        <v>0</v>
      </c>
      <c r="J22" s="34"/>
      <c r="K22" s="19"/>
      <c r="L22" s="85"/>
      <c r="M22" s="35"/>
      <c r="N22" s="73"/>
      <c r="O22" s="73"/>
      <c r="P22" s="72"/>
      <c r="Q22" s="8"/>
      <c r="R22" s="8"/>
      <c r="S22" s="8"/>
      <c r="T22" s="8"/>
      <c r="U22" s="8"/>
      <c r="V22" s="8"/>
      <c r="W22" s="8"/>
      <c r="X22" s="8"/>
      <c r="Y22" s="8"/>
      <c r="Z22" s="8"/>
      <c r="AA22" s="8"/>
      <c r="AB22" s="8"/>
    </row>
    <row r="23" spans="1:28" s="4" customFormat="1" ht="63.75">
      <c r="A23" s="70"/>
      <c r="B23" s="64"/>
      <c r="C23" s="76" t="s">
        <v>548</v>
      </c>
      <c r="D23" s="113">
        <v>1</v>
      </c>
      <c r="E23" s="89" t="s">
        <v>13</v>
      </c>
      <c r="F23" s="60">
        <v>0</v>
      </c>
      <c r="G23" s="60">
        <v>0</v>
      </c>
      <c r="H23" s="60">
        <f>ROUND(D23*F23, 0)</f>
        <v>0</v>
      </c>
      <c r="I23" s="60">
        <f>ROUND(D23*G23, 0)</f>
        <v>0</v>
      </c>
      <c r="J23" s="34"/>
      <c r="K23" s="19"/>
      <c r="L23" s="85"/>
      <c r="M23" s="35"/>
      <c r="N23" s="73"/>
      <c r="O23" s="73"/>
      <c r="P23" s="72"/>
      <c r="Q23" s="8"/>
      <c r="R23" s="8"/>
      <c r="S23" s="8"/>
      <c r="T23" s="8"/>
      <c r="U23" s="8"/>
      <c r="V23" s="8"/>
      <c r="W23" s="8"/>
      <c r="X23" s="8"/>
      <c r="Y23" s="8"/>
      <c r="Z23" s="8"/>
      <c r="AA23" s="8"/>
      <c r="AB23" s="8"/>
    </row>
    <row r="24" spans="1:28" s="4" customFormat="1">
      <c r="A24" s="70"/>
      <c r="B24" s="64"/>
      <c r="C24" s="76" t="s">
        <v>549</v>
      </c>
      <c r="D24" s="113">
        <v>1</v>
      </c>
      <c r="E24" s="89" t="s">
        <v>13</v>
      </c>
      <c r="F24" s="60">
        <v>0</v>
      </c>
      <c r="G24" s="60">
        <v>0</v>
      </c>
      <c r="H24" s="60">
        <f>ROUND(D24*F24, 0)</f>
        <v>0</v>
      </c>
      <c r="I24" s="60">
        <f>ROUND(D24*G24, 0)</f>
        <v>0</v>
      </c>
      <c r="J24" s="34"/>
      <c r="K24" s="19"/>
      <c r="L24" s="85"/>
      <c r="M24" s="35"/>
      <c r="N24" s="73"/>
      <c r="O24" s="73"/>
      <c r="P24" s="72"/>
      <c r="Q24" s="8"/>
      <c r="R24" s="8"/>
      <c r="S24" s="8"/>
      <c r="T24" s="8"/>
      <c r="U24" s="8"/>
      <c r="V24" s="8"/>
      <c r="W24" s="8"/>
      <c r="X24" s="8"/>
      <c r="Y24" s="8"/>
      <c r="Z24" s="8"/>
      <c r="AA24" s="8"/>
      <c r="AB24" s="8"/>
    </row>
    <row r="25" spans="1:28" s="4" customFormat="1" ht="38.25">
      <c r="A25" s="70"/>
      <c r="B25" s="64"/>
      <c r="C25" s="76" t="s">
        <v>550</v>
      </c>
      <c r="D25" s="113">
        <v>1</v>
      </c>
      <c r="E25" s="89" t="s">
        <v>13</v>
      </c>
      <c r="F25" s="60">
        <v>0</v>
      </c>
      <c r="G25" s="60">
        <v>0</v>
      </c>
      <c r="H25" s="60">
        <f>ROUND(D25*F25, 0)</f>
        <v>0</v>
      </c>
      <c r="I25" s="60">
        <f>ROUND(D25*G25, 0)</f>
        <v>0</v>
      </c>
      <c r="J25" s="34"/>
      <c r="K25" s="19"/>
      <c r="L25" s="85"/>
      <c r="M25" s="35"/>
      <c r="N25" s="73"/>
      <c r="O25" s="73"/>
      <c r="P25" s="72"/>
      <c r="Q25" s="8"/>
      <c r="R25" s="8"/>
      <c r="S25" s="8"/>
      <c r="T25" s="8"/>
      <c r="U25" s="8"/>
      <c r="V25" s="8"/>
      <c r="W25" s="8"/>
      <c r="X25" s="8"/>
      <c r="Y25" s="8"/>
      <c r="Z25" s="8"/>
      <c r="AA25" s="8"/>
      <c r="AB25" s="8"/>
    </row>
    <row r="26" spans="1:28" s="4" customFormat="1">
      <c r="A26" s="70"/>
      <c r="B26" s="86"/>
      <c r="C26" s="87" t="s">
        <v>551</v>
      </c>
      <c r="D26" s="113" t="s">
        <v>531</v>
      </c>
      <c r="E26" s="70"/>
      <c r="F26" s="73"/>
      <c r="G26" s="73"/>
      <c r="H26" s="73"/>
      <c r="I26" s="73"/>
      <c r="J26" s="34"/>
      <c r="K26" s="19"/>
      <c r="L26" s="85"/>
      <c r="M26" s="35"/>
      <c r="N26" s="73"/>
      <c r="O26" s="73"/>
      <c r="P26" s="72"/>
      <c r="Q26" s="8"/>
      <c r="R26" s="8"/>
      <c r="S26" s="8"/>
      <c r="T26" s="8"/>
      <c r="U26" s="8"/>
      <c r="V26" s="8"/>
      <c r="W26" s="8"/>
      <c r="X26" s="8"/>
      <c r="Y26" s="8"/>
      <c r="Z26" s="8"/>
      <c r="AA26" s="8"/>
      <c r="AB26" s="8"/>
    </row>
    <row r="27" spans="1:28" s="4" customFormat="1" ht="25.5">
      <c r="A27" s="70"/>
      <c r="B27" s="64"/>
      <c r="C27" s="76" t="s">
        <v>552</v>
      </c>
      <c r="D27" s="113">
        <v>1</v>
      </c>
      <c r="E27" s="89" t="s">
        <v>13</v>
      </c>
      <c r="F27" s="60">
        <v>0</v>
      </c>
      <c r="G27" s="60">
        <v>0</v>
      </c>
      <c r="H27" s="60">
        <f t="shared" ref="H27:H35" si="2">ROUND(D27*F27, 0)</f>
        <v>0</v>
      </c>
      <c r="I27" s="60">
        <f t="shared" ref="I27:I35" si="3">ROUND(D27*G27, 0)</f>
        <v>0</v>
      </c>
      <c r="J27" s="34"/>
      <c r="K27" s="19"/>
      <c r="L27" s="85"/>
      <c r="M27" s="35"/>
      <c r="N27" s="73"/>
      <c r="O27" s="73"/>
      <c r="P27" s="72"/>
      <c r="Q27" s="8"/>
      <c r="R27" s="8"/>
      <c r="S27" s="8"/>
      <c r="T27" s="8"/>
      <c r="U27" s="8"/>
      <c r="V27" s="8"/>
      <c r="W27" s="8"/>
      <c r="X27" s="8"/>
      <c r="Y27" s="8"/>
      <c r="Z27" s="8"/>
      <c r="AA27" s="8"/>
      <c r="AB27" s="8"/>
    </row>
    <row r="28" spans="1:28" s="4" customFormat="1">
      <c r="A28" s="5">
        <v>1</v>
      </c>
      <c r="B28" s="6" t="s">
        <v>519</v>
      </c>
      <c r="C28" s="58" t="s">
        <v>312</v>
      </c>
      <c r="D28" s="59">
        <v>4</v>
      </c>
      <c r="E28" s="89" t="s">
        <v>13</v>
      </c>
      <c r="F28" s="60">
        <v>0</v>
      </c>
      <c r="G28" s="60">
        <v>0</v>
      </c>
      <c r="H28" s="60">
        <f t="shared" si="2"/>
        <v>0</v>
      </c>
      <c r="I28" s="60">
        <f t="shared" si="3"/>
        <v>0</v>
      </c>
      <c r="J28" s="25"/>
      <c r="K28" s="85"/>
      <c r="L28" s="85"/>
      <c r="M28" s="35"/>
      <c r="N28" s="73"/>
      <c r="O28" s="73"/>
      <c r="P28" s="72"/>
      <c r="Q28" s="8"/>
      <c r="R28" s="8"/>
      <c r="S28" s="8"/>
      <c r="T28" s="8"/>
      <c r="U28" s="8"/>
      <c r="V28" s="8"/>
      <c r="W28" s="8"/>
      <c r="X28" s="8"/>
      <c r="Y28" s="8"/>
      <c r="Z28" s="8"/>
      <c r="AA28" s="8"/>
      <c r="AB28" s="8"/>
    </row>
    <row r="29" spans="1:28" s="4" customFormat="1">
      <c r="A29" s="5">
        <v>2</v>
      </c>
      <c r="B29" s="6" t="s">
        <v>520</v>
      </c>
      <c r="C29" s="58" t="s">
        <v>553</v>
      </c>
      <c r="D29" s="59">
        <v>1</v>
      </c>
      <c r="E29" s="89" t="s">
        <v>13</v>
      </c>
      <c r="F29" s="60">
        <v>0</v>
      </c>
      <c r="G29" s="60">
        <v>0</v>
      </c>
      <c r="H29" s="60">
        <f t="shared" si="2"/>
        <v>0</v>
      </c>
      <c r="I29" s="60">
        <f t="shared" si="3"/>
        <v>0</v>
      </c>
      <c r="J29" s="25"/>
      <c r="K29" s="85"/>
      <c r="L29" s="85"/>
      <c r="M29" s="35"/>
      <c r="N29" s="73"/>
      <c r="O29" s="73"/>
      <c r="P29" s="72"/>
      <c r="Q29" s="8"/>
      <c r="R29" s="8"/>
      <c r="S29" s="8"/>
      <c r="T29" s="8"/>
      <c r="U29" s="8"/>
      <c r="V29" s="8"/>
      <c r="W29" s="8"/>
      <c r="X29" s="8"/>
      <c r="Y29" s="8"/>
      <c r="Z29" s="8"/>
      <c r="AA29" s="8"/>
      <c r="AB29" s="8"/>
    </row>
    <row r="30" spans="1:28" s="4" customFormat="1">
      <c r="A30" s="5">
        <v>9</v>
      </c>
      <c r="B30" s="6" t="s">
        <v>521</v>
      </c>
      <c r="C30" s="58" t="s">
        <v>318</v>
      </c>
      <c r="D30" s="59" t="s">
        <v>319</v>
      </c>
      <c r="E30" s="89" t="s">
        <v>13</v>
      </c>
      <c r="F30" s="60">
        <v>0</v>
      </c>
      <c r="G30" s="60">
        <v>0</v>
      </c>
      <c r="H30" s="60">
        <f t="shared" si="2"/>
        <v>0</v>
      </c>
      <c r="I30" s="60">
        <f t="shared" si="3"/>
        <v>0</v>
      </c>
      <c r="J30" s="25"/>
      <c r="K30" s="85"/>
      <c r="L30" s="85"/>
      <c r="M30" s="35"/>
      <c r="N30" s="73"/>
      <c r="O30" s="73"/>
      <c r="P30" s="72"/>
      <c r="Q30" s="8"/>
      <c r="R30" s="8"/>
      <c r="S30" s="8"/>
      <c r="T30" s="8"/>
      <c r="U30" s="8"/>
      <c r="V30" s="8"/>
      <c r="W30" s="8"/>
      <c r="X30" s="8"/>
      <c r="Y30" s="8"/>
      <c r="Z30" s="8"/>
      <c r="AA30" s="8"/>
      <c r="AB30" s="8"/>
    </row>
    <row r="31" spans="1:28" s="4" customFormat="1">
      <c r="A31" s="5">
        <v>10</v>
      </c>
      <c r="B31" s="6" t="s">
        <v>522</v>
      </c>
      <c r="C31" s="58" t="s">
        <v>554</v>
      </c>
      <c r="D31" s="59" t="s">
        <v>319</v>
      </c>
      <c r="E31" s="89" t="s">
        <v>13</v>
      </c>
      <c r="F31" s="60">
        <v>0</v>
      </c>
      <c r="G31" s="60">
        <v>0</v>
      </c>
      <c r="H31" s="60">
        <f t="shared" si="2"/>
        <v>0</v>
      </c>
      <c r="I31" s="60">
        <f t="shared" si="3"/>
        <v>0</v>
      </c>
      <c r="J31" s="25"/>
      <c r="K31" s="85"/>
      <c r="L31" s="85"/>
      <c r="M31" s="35"/>
      <c r="N31" s="73"/>
      <c r="O31" s="73"/>
      <c r="P31" s="72"/>
      <c r="Q31" s="8"/>
      <c r="R31" s="8"/>
      <c r="S31" s="8"/>
      <c r="T31" s="8"/>
      <c r="U31" s="8"/>
      <c r="V31" s="8"/>
      <c r="W31" s="8"/>
      <c r="X31" s="8"/>
      <c r="Y31" s="8"/>
      <c r="Z31" s="8"/>
      <c r="AA31" s="8"/>
      <c r="AB31" s="8"/>
    </row>
    <row r="32" spans="1:28" s="4" customFormat="1">
      <c r="A32" s="5">
        <v>11</v>
      </c>
      <c r="B32" s="6" t="s">
        <v>523</v>
      </c>
      <c r="C32" s="58" t="s">
        <v>317</v>
      </c>
      <c r="D32" s="59" t="s">
        <v>320</v>
      </c>
      <c r="E32" s="89" t="s">
        <v>13</v>
      </c>
      <c r="F32" s="60">
        <v>0</v>
      </c>
      <c r="G32" s="60">
        <v>0</v>
      </c>
      <c r="H32" s="60">
        <f t="shared" si="2"/>
        <v>0</v>
      </c>
      <c r="I32" s="60">
        <f t="shared" si="3"/>
        <v>0</v>
      </c>
      <c r="J32" s="25"/>
      <c r="K32" s="85"/>
      <c r="L32" s="85"/>
      <c r="M32" s="35"/>
      <c r="N32" s="73"/>
      <c r="O32" s="73"/>
      <c r="P32" s="72"/>
      <c r="Q32" s="8"/>
      <c r="R32" s="8"/>
      <c r="S32" s="8"/>
      <c r="T32" s="8"/>
      <c r="U32" s="8"/>
      <c r="V32" s="8"/>
      <c r="W32" s="8"/>
      <c r="X32" s="8"/>
      <c r="Y32" s="8"/>
      <c r="Z32" s="8"/>
      <c r="AA32" s="8"/>
      <c r="AB32" s="8"/>
    </row>
    <row r="33" spans="1:28" s="4" customFormat="1">
      <c r="A33" s="5">
        <v>12</v>
      </c>
      <c r="B33" s="6" t="s">
        <v>524</v>
      </c>
      <c r="C33" s="58" t="s">
        <v>321</v>
      </c>
      <c r="D33" s="59" t="s">
        <v>314</v>
      </c>
      <c r="E33" s="89" t="s">
        <v>13</v>
      </c>
      <c r="F33" s="60">
        <v>0</v>
      </c>
      <c r="G33" s="60">
        <v>0</v>
      </c>
      <c r="H33" s="60">
        <f t="shared" si="2"/>
        <v>0</v>
      </c>
      <c r="I33" s="60">
        <f t="shared" si="3"/>
        <v>0</v>
      </c>
      <c r="J33" s="25"/>
      <c r="K33" s="85"/>
      <c r="L33" s="85"/>
      <c r="M33" s="35"/>
      <c r="N33" s="73"/>
      <c r="O33" s="73"/>
      <c r="P33" s="72"/>
      <c r="Q33" s="8"/>
      <c r="R33" s="8"/>
      <c r="S33" s="8"/>
      <c r="T33" s="8"/>
      <c r="U33" s="8"/>
      <c r="V33" s="8"/>
      <c r="W33" s="8"/>
      <c r="X33" s="8"/>
      <c r="Y33" s="8"/>
      <c r="Z33" s="8"/>
      <c r="AA33" s="8"/>
      <c r="AB33" s="8"/>
    </row>
    <row r="34" spans="1:28" s="4" customFormat="1">
      <c r="A34" s="5">
        <v>13</v>
      </c>
      <c r="B34" s="6" t="s">
        <v>525</v>
      </c>
      <c r="C34" s="58" t="s">
        <v>313</v>
      </c>
      <c r="D34" s="59" t="s">
        <v>316</v>
      </c>
      <c r="E34" s="89" t="s">
        <v>13</v>
      </c>
      <c r="F34" s="60">
        <v>0</v>
      </c>
      <c r="G34" s="60">
        <v>0</v>
      </c>
      <c r="H34" s="60">
        <f t="shared" si="2"/>
        <v>0</v>
      </c>
      <c r="I34" s="60">
        <f t="shared" si="3"/>
        <v>0</v>
      </c>
      <c r="J34" s="25"/>
      <c r="K34" s="85"/>
      <c r="L34" s="85"/>
      <c r="M34" s="35"/>
      <c r="N34" s="73"/>
      <c r="O34" s="73"/>
      <c r="P34" s="72"/>
      <c r="Q34" s="8"/>
      <c r="R34" s="8"/>
      <c r="S34" s="8"/>
      <c r="T34" s="8"/>
      <c r="U34" s="8"/>
      <c r="V34" s="8"/>
      <c r="W34" s="8"/>
      <c r="X34" s="8"/>
      <c r="Y34" s="8"/>
      <c r="Z34" s="8"/>
      <c r="AA34" s="8"/>
      <c r="AB34" s="8"/>
    </row>
    <row r="35" spans="1:28" s="4" customFormat="1">
      <c r="A35" s="5">
        <v>14</v>
      </c>
      <c r="B35" s="6" t="s">
        <v>526</v>
      </c>
      <c r="C35" s="58" t="s">
        <v>349</v>
      </c>
      <c r="D35" s="59" t="s">
        <v>314</v>
      </c>
      <c r="E35" s="89" t="s">
        <v>13</v>
      </c>
      <c r="F35" s="60">
        <v>0</v>
      </c>
      <c r="G35" s="60">
        <v>0</v>
      </c>
      <c r="H35" s="60">
        <f t="shared" si="2"/>
        <v>0</v>
      </c>
      <c r="I35" s="60">
        <f t="shared" si="3"/>
        <v>0</v>
      </c>
      <c r="J35" s="25"/>
      <c r="K35" s="85"/>
      <c r="L35" s="85"/>
      <c r="M35" s="35"/>
      <c r="N35" s="73"/>
      <c r="O35" s="73"/>
      <c r="P35" s="72"/>
      <c r="Q35" s="8"/>
      <c r="R35" s="8"/>
      <c r="S35" s="8"/>
      <c r="T35" s="8"/>
      <c r="U35" s="8"/>
      <c r="V35" s="8"/>
      <c r="W35" s="8"/>
      <c r="X35" s="8"/>
      <c r="Y35" s="8"/>
      <c r="Z35" s="8"/>
      <c r="AA35" s="8"/>
      <c r="AB35" s="8"/>
    </row>
    <row r="36" spans="1:28" s="4" customFormat="1">
      <c r="A36" s="5"/>
      <c r="B36" s="6"/>
      <c r="C36" s="6"/>
      <c r="D36" s="20"/>
      <c r="E36" s="5"/>
      <c r="F36" s="16"/>
      <c r="G36" s="16"/>
      <c r="H36" s="16"/>
      <c r="I36" s="16"/>
      <c r="J36" s="25"/>
      <c r="K36" s="85"/>
      <c r="L36" s="85"/>
      <c r="M36" s="35"/>
      <c r="N36" s="73"/>
      <c r="O36" s="73"/>
      <c r="P36" s="72"/>
      <c r="Q36" s="8"/>
      <c r="R36" s="8"/>
      <c r="S36" s="8"/>
      <c r="T36" s="8"/>
      <c r="U36" s="8"/>
      <c r="V36" s="8"/>
      <c r="W36" s="8"/>
      <c r="X36" s="8"/>
      <c r="Y36" s="8"/>
      <c r="Z36" s="8"/>
      <c r="AA36" s="8"/>
      <c r="AB36" s="8"/>
    </row>
    <row r="37" spans="1:28" s="4" customFormat="1">
      <c r="A37" s="1"/>
      <c r="B37" s="2"/>
      <c r="C37" s="2" t="s">
        <v>14</v>
      </c>
      <c r="D37" s="21"/>
      <c r="E37" s="1"/>
      <c r="F37" s="17"/>
      <c r="G37" s="17"/>
      <c r="H37" s="17">
        <f>ROUND(SUM(H4:H36),0)</f>
        <v>0</v>
      </c>
      <c r="I37" s="17">
        <f>ROUND(SUM(I4:I36),0)</f>
        <v>0</v>
      </c>
      <c r="J37" s="26"/>
      <c r="K37" s="27"/>
      <c r="L37" s="27"/>
      <c r="M37" s="35"/>
      <c r="N37" s="73"/>
      <c r="O37" s="73"/>
      <c r="P37" s="72"/>
      <c r="Q37" s="8"/>
      <c r="R37" s="8"/>
      <c r="S37" s="8"/>
      <c r="T37" s="8"/>
      <c r="U37" s="8"/>
      <c r="V37" s="8"/>
      <c r="W37" s="8"/>
      <c r="X37" s="8"/>
      <c r="Y37" s="8"/>
      <c r="Z37" s="8"/>
      <c r="AA37" s="8"/>
      <c r="AB37" s="8"/>
    </row>
    <row r="38" spans="1:28" s="4" customFormat="1">
      <c r="A38" s="5"/>
      <c r="B38" s="6"/>
      <c r="C38" s="58"/>
      <c r="D38" s="59"/>
      <c r="E38" s="89"/>
      <c r="F38" s="60"/>
      <c r="G38" s="60"/>
      <c r="H38" s="60"/>
      <c r="I38" s="60"/>
      <c r="J38" s="25"/>
      <c r="K38" s="85"/>
      <c r="L38" s="85"/>
      <c r="M38" s="35"/>
      <c r="N38" s="73"/>
      <c r="O38" s="73"/>
      <c r="P38" s="72"/>
      <c r="Q38" s="8"/>
      <c r="R38" s="8"/>
      <c r="S38" s="8"/>
      <c r="T38" s="8"/>
      <c r="U38" s="8"/>
      <c r="V38" s="8"/>
      <c r="W38" s="8"/>
      <c r="X38" s="8"/>
      <c r="Y38" s="8"/>
      <c r="Z38" s="8"/>
      <c r="AA38" s="8"/>
      <c r="AB38" s="8"/>
    </row>
    <row r="39" spans="1:28" s="4" customFormat="1">
      <c r="A39" s="70"/>
      <c r="B39" s="8"/>
      <c r="C39" s="8"/>
      <c r="D39" s="102"/>
      <c r="E39" s="72"/>
      <c r="F39" s="73"/>
      <c r="G39" s="73"/>
      <c r="H39" s="73"/>
      <c r="I39" s="73"/>
      <c r="J39" s="34"/>
      <c r="K39" s="73"/>
      <c r="L39" s="73"/>
      <c r="M39" s="35"/>
      <c r="N39" s="73"/>
      <c r="O39" s="73"/>
      <c r="P39" s="72"/>
      <c r="Q39" s="8"/>
      <c r="R39" s="8"/>
      <c r="S39" s="8"/>
      <c r="T39" s="8"/>
      <c r="U39" s="8"/>
      <c r="V39" s="8"/>
      <c r="W39" s="8"/>
      <c r="X39" s="8"/>
      <c r="Y39" s="8"/>
      <c r="Z39" s="8"/>
      <c r="AA39" s="8"/>
      <c r="AB39" s="8"/>
    </row>
    <row r="40" spans="1:28" s="4" customFormat="1">
      <c r="A40" s="70"/>
      <c r="B40" s="8"/>
      <c r="C40" s="8"/>
      <c r="D40" s="102"/>
      <c r="E40" s="72"/>
      <c r="F40" s="73"/>
      <c r="G40" s="73"/>
      <c r="H40" s="73"/>
      <c r="I40" s="73"/>
      <c r="J40" s="34"/>
      <c r="K40" s="73"/>
      <c r="L40" s="73"/>
      <c r="M40" s="35"/>
      <c r="N40" s="73"/>
      <c r="O40" s="73"/>
      <c r="P40" s="72"/>
      <c r="Q40" s="8"/>
      <c r="R40" s="8"/>
      <c r="S40" s="8"/>
      <c r="T40" s="8"/>
      <c r="U40" s="8"/>
      <c r="V40" s="8"/>
      <c r="W40" s="8"/>
      <c r="X40" s="8"/>
      <c r="Y40" s="8"/>
      <c r="Z40" s="8"/>
      <c r="AA40" s="8"/>
      <c r="AB40" s="8"/>
    </row>
    <row r="41" spans="1:28" s="4" customFormat="1">
      <c r="A41" s="70"/>
      <c r="B41" s="8"/>
      <c r="C41" s="8"/>
      <c r="D41" s="102"/>
      <c r="E41" s="72"/>
      <c r="F41" s="73"/>
      <c r="G41" s="73"/>
      <c r="H41" s="73"/>
      <c r="I41" s="73"/>
      <c r="J41" s="34"/>
      <c r="K41" s="73"/>
      <c r="L41" s="73"/>
      <c r="M41" s="35"/>
      <c r="N41" s="73"/>
      <c r="O41" s="73"/>
      <c r="P41" s="72"/>
      <c r="Q41" s="8"/>
      <c r="R41" s="8"/>
      <c r="S41" s="8"/>
      <c r="T41" s="8"/>
      <c r="U41" s="8"/>
      <c r="V41" s="8"/>
      <c r="W41" s="8"/>
      <c r="X41" s="8"/>
      <c r="Y41" s="8"/>
      <c r="Z41" s="8"/>
      <c r="AA41" s="8"/>
      <c r="AB41" s="8"/>
    </row>
    <row r="45" spans="1:28">
      <c r="M45" s="28"/>
    </row>
  </sheetData>
  <pageMargins left="0.7" right="0.7" top="0.75" bottom="0.75" header="0.3" footer="0.3"/>
  <pageSetup paperSize="9" scale="86" orientation="portrait"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7"/>
  <sheetViews>
    <sheetView view="pageBreakPreview" zoomScaleNormal="100" zoomScaleSheetLayoutView="100" workbookViewId="0">
      <selection activeCell="L14" sqref="L14"/>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18.85546875" style="38" bestFit="1" customWidth="1"/>
    <col min="15" max="15" width="9.140625" style="76"/>
    <col min="16" max="16" width="6.7109375" style="96" customWidth="1"/>
    <col min="17" max="17" width="9.140625" style="76"/>
    <col min="18" max="18" width="23.42578125" style="76" customWidth="1"/>
    <col min="19" max="28" width="9.140625" style="76"/>
    <col min="29" max="16384" width="9.140625" style="6"/>
  </cols>
  <sheetData>
    <row r="1" spans="1:28">
      <c r="K1" s="94"/>
      <c r="L1" s="94"/>
      <c r="M1" s="95"/>
    </row>
    <row r="2" spans="1:28" s="4" customFormat="1" ht="25.5">
      <c r="A2" s="1" t="s">
        <v>3</v>
      </c>
      <c r="B2" s="2" t="s">
        <v>4</v>
      </c>
      <c r="C2" s="2" t="s">
        <v>5</v>
      </c>
      <c r="D2" s="31" t="s">
        <v>6</v>
      </c>
      <c r="E2" s="32" t="s">
        <v>7</v>
      </c>
      <c r="F2" s="33" t="s">
        <v>8</v>
      </c>
      <c r="G2" s="33" t="s">
        <v>9</v>
      </c>
      <c r="H2" s="33" t="s">
        <v>10</v>
      </c>
      <c r="I2" s="33" t="s">
        <v>11</v>
      </c>
      <c r="J2" s="36"/>
      <c r="K2" s="73"/>
      <c r="L2" s="73"/>
      <c r="M2" s="35"/>
      <c r="N2" s="37"/>
      <c r="O2" s="8"/>
      <c r="P2" s="71"/>
      <c r="Q2" s="8"/>
      <c r="R2" s="8"/>
      <c r="S2" s="8"/>
      <c r="T2" s="8"/>
      <c r="U2" s="8"/>
      <c r="V2" s="8"/>
      <c r="W2" s="8"/>
      <c r="X2" s="8"/>
      <c r="Y2" s="8"/>
      <c r="Z2" s="8"/>
      <c r="AA2" s="8"/>
      <c r="AB2" s="8"/>
    </row>
    <row r="3" spans="1:28" ht="25.5">
      <c r="A3" s="5">
        <v>1</v>
      </c>
      <c r="B3" s="6" t="s">
        <v>15</v>
      </c>
      <c r="C3" s="7" t="s">
        <v>17</v>
      </c>
      <c r="D3" s="20">
        <v>50.3</v>
      </c>
      <c r="E3" s="6" t="s">
        <v>16</v>
      </c>
      <c r="F3" s="16">
        <v>0</v>
      </c>
      <c r="G3" s="16">
        <v>0</v>
      </c>
      <c r="H3" s="16">
        <f>ROUND(D3*F3, 0)</f>
        <v>0</v>
      </c>
      <c r="I3" s="16">
        <f>ROUND(D3*G3, 0)</f>
        <v>0</v>
      </c>
    </row>
    <row r="5" spans="1:28" ht="25.5">
      <c r="A5" s="5">
        <v>2</v>
      </c>
      <c r="B5" s="6" t="s">
        <v>18</v>
      </c>
      <c r="C5" s="7" t="s">
        <v>19</v>
      </c>
      <c r="D5" s="20">
        <v>11.95</v>
      </c>
      <c r="E5" s="6" t="s">
        <v>16</v>
      </c>
      <c r="F5" s="16">
        <v>0</v>
      </c>
      <c r="G5" s="16">
        <v>0</v>
      </c>
      <c r="H5" s="16">
        <f>ROUND(D5*F5, 0)</f>
        <v>0</v>
      </c>
      <c r="I5" s="16">
        <f>ROUND(D5*G5, 0)</f>
        <v>0</v>
      </c>
    </row>
    <row r="7" spans="1:28" ht="25.5">
      <c r="A7" s="5">
        <v>3</v>
      </c>
      <c r="B7" s="6" t="s">
        <v>20</v>
      </c>
      <c r="C7" s="7" t="s">
        <v>21</v>
      </c>
      <c r="D7" s="20">
        <v>18.86</v>
      </c>
      <c r="E7" s="6" t="s">
        <v>16</v>
      </c>
      <c r="F7" s="16">
        <v>0</v>
      </c>
      <c r="G7" s="16">
        <v>0</v>
      </c>
      <c r="H7" s="16">
        <f>ROUND(D7*F7, 0)</f>
        <v>0</v>
      </c>
      <c r="I7" s="16">
        <f>ROUND(D7*G7, 0)</f>
        <v>0</v>
      </c>
    </row>
    <row r="9" spans="1:28" ht="38.25">
      <c r="A9" s="5">
        <v>4</v>
      </c>
      <c r="B9" s="6" t="s">
        <v>22</v>
      </c>
      <c r="C9" s="7" t="s">
        <v>23</v>
      </c>
      <c r="D9" s="20">
        <v>4.67</v>
      </c>
      <c r="E9" s="6" t="s">
        <v>16</v>
      </c>
      <c r="F9" s="16">
        <v>0</v>
      </c>
      <c r="G9" s="16">
        <v>0</v>
      </c>
      <c r="H9" s="16">
        <f>ROUND(D9*F9, 0)</f>
        <v>0</v>
      </c>
      <c r="I9" s="16">
        <f>ROUND(D9*G9, 0)</f>
        <v>0</v>
      </c>
    </row>
    <row r="11" spans="1:28" ht="91.5">
      <c r="A11" s="5">
        <v>5</v>
      </c>
      <c r="B11" s="6" t="s">
        <v>24</v>
      </c>
      <c r="C11" s="7" t="s">
        <v>298</v>
      </c>
      <c r="D11" s="59">
        <v>298.45999999999998</v>
      </c>
      <c r="E11" s="6" t="s">
        <v>16</v>
      </c>
      <c r="F11" s="16">
        <v>0</v>
      </c>
      <c r="G11" s="16">
        <v>0</v>
      </c>
      <c r="H11" s="16">
        <f>ROUND(D11*F11, 0)</f>
        <v>0</v>
      </c>
      <c r="I11" s="16">
        <f>ROUND(D11*G11, 0)</f>
        <v>0</v>
      </c>
      <c r="R11" s="38"/>
    </row>
    <row r="12" spans="1:28">
      <c r="C12" s="7"/>
      <c r="D12" s="59"/>
    </row>
    <row r="13" spans="1:28" s="22" customFormat="1" ht="51">
      <c r="A13" s="57">
        <v>6</v>
      </c>
      <c r="B13" s="22" t="s">
        <v>366</v>
      </c>
      <c r="C13" s="58" t="s">
        <v>365</v>
      </c>
      <c r="D13" s="59">
        <v>82.8</v>
      </c>
      <c r="E13" s="22" t="s">
        <v>16</v>
      </c>
      <c r="F13" s="60">
        <v>0</v>
      </c>
      <c r="G13" s="60">
        <v>0</v>
      </c>
      <c r="H13" s="60">
        <f>ROUND(D13*F13, 0)</f>
        <v>0</v>
      </c>
      <c r="I13" s="60">
        <f>ROUND(D13*G13, 0)</f>
        <v>0</v>
      </c>
      <c r="K13" s="98"/>
      <c r="L13" s="98"/>
      <c r="M13" s="98"/>
      <c r="N13" s="99"/>
      <c r="O13" s="100"/>
      <c r="P13" s="101"/>
      <c r="Q13" s="100"/>
      <c r="R13" s="100"/>
      <c r="S13" s="100"/>
      <c r="T13" s="100"/>
      <c r="U13" s="100"/>
      <c r="V13" s="100"/>
      <c r="W13" s="100"/>
      <c r="X13" s="100"/>
      <c r="Y13" s="100"/>
      <c r="Z13" s="100"/>
      <c r="AA13" s="100"/>
      <c r="AB13" s="100"/>
    </row>
    <row r="15" spans="1:28" s="8" customFormat="1">
      <c r="A15" s="1"/>
      <c r="B15" s="2"/>
      <c r="C15" s="2" t="s">
        <v>14</v>
      </c>
      <c r="D15" s="21"/>
      <c r="E15" s="2"/>
      <c r="F15" s="17"/>
      <c r="G15" s="17"/>
      <c r="H15" s="17">
        <f>ROUND(SUM(H3:H14),0)</f>
        <v>0</v>
      </c>
      <c r="I15" s="17">
        <f>ROUND(SUM(I3:I14),0)</f>
        <v>0</v>
      </c>
      <c r="J15" s="23"/>
      <c r="K15" s="27"/>
      <c r="L15" s="27"/>
      <c r="M15" s="97"/>
      <c r="N15" s="38"/>
      <c r="P15" s="102"/>
    </row>
    <row r="17" spans="9:9">
      <c r="I17" s="16">
        <f>SUM(H15:I15)</f>
        <v>0</v>
      </c>
    </row>
  </sheetData>
  <pageMargins left="0.2361111111111111" right="0.2361111111111111" top="0.69444444444444442" bottom="0.69444444444444442" header="0.41666666666666669" footer="0.41666666666666669"/>
  <pageSetup paperSize="9" scale="96" orientation="portrait" useFirstPageNumber="1" r:id="rId1"/>
  <headerFooter>
    <oddHeader>&amp;L&amp;"Times New Roman CE,bold"&amp;10 Zsaluzás és állványozás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0"/>
  <sheetViews>
    <sheetView view="pageBreakPreview" zoomScaleNormal="100" zoomScaleSheetLayoutView="100" workbookViewId="0">
      <selection activeCell="G16" sqref="G16"/>
    </sheetView>
  </sheetViews>
  <sheetFormatPr defaultRowHeight="12.75"/>
  <cols>
    <col min="1" max="1" width="4.28515625" style="5" customWidth="1"/>
    <col min="2" max="2" width="9.28515625" style="6" customWidth="1"/>
    <col min="3" max="3" width="36.7109375" style="6" customWidth="1"/>
    <col min="4" max="4" width="6.7109375" style="59"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3.140625" style="38" customWidth="1"/>
    <col min="15" max="15" width="6.7109375" style="96" customWidth="1"/>
    <col min="16" max="28" width="9.140625" style="76"/>
    <col min="29" max="16384" width="9.140625" style="6"/>
  </cols>
  <sheetData>
    <row r="1" spans="1:28">
      <c r="K1" s="94"/>
      <c r="L1" s="94"/>
      <c r="M1" s="95"/>
    </row>
    <row r="2" spans="1:28" s="4" customFormat="1" ht="25.5">
      <c r="A2" s="1" t="s">
        <v>3</v>
      </c>
      <c r="B2" s="2" t="s">
        <v>4</v>
      </c>
      <c r="C2" s="2" t="s">
        <v>5</v>
      </c>
      <c r="D2" s="61" t="s">
        <v>6</v>
      </c>
      <c r="E2" s="32" t="s">
        <v>7</v>
      </c>
      <c r="F2" s="33" t="s">
        <v>8</v>
      </c>
      <c r="G2" s="33" t="s">
        <v>9</v>
      </c>
      <c r="H2" s="33" t="s">
        <v>10</v>
      </c>
      <c r="I2" s="33" t="s">
        <v>11</v>
      </c>
      <c r="J2" s="36"/>
      <c r="K2" s="73"/>
      <c r="L2" s="73"/>
      <c r="M2" s="35"/>
      <c r="N2" s="37"/>
      <c r="O2" s="71"/>
      <c r="P2" s="8"/>
      <c r="Q2" s="8"/>
      <c r="R2" s="8"/>
      <c r="S2" s="8"/>
      <c r="T2" s="8"/>
      <c r="U2" s="8"/>
      <c r="V2" s="8"/>
      <c r="W2" s="8"/>
      <c r="X2" s="8"/>
      <c r="Y2" s="8"/>
      <c r="Z2" s="8"/>
      <c r="AA2" s="8"/>
      <c r="AB2" s="8"/>
    </row>
    <row r="4" spans="1:28" ht="38.25">
      <c r="A4" s="5">
        <v>1</v>
      </c>
      <c r="B4" s="6" t="s">
        <v>26</v>
      </c>
      <c r="C4" s="7" t="s">
        <v>28</v>
      </c>
      <c r="D4" s="59">
        <v>51.75</v>
      </c>
      <c r="E4" s="6" t="s">
        <v>27</v>
      </c>
      <c r="F4" s="16">
        <v>0</v>
      </c>
      <c r="G4" s="16">
        <v>0</v>
      </c>
      <c r="H4" s="16">
        <f>ROUND(D4*F4, 0)</f>
        <v>0</v>
      </c>
      <c r="I4" s="16">
        <f>ROUND(D4*G4, 0)</f>
        <v>0</v>
      </c>
    </row>
    <row r="6" spans="1:28" ht="40.5">
      <c r="A6" s="5">
        <v>2</v>
      </c>
      <c r="B6" s="6" t="s">
        <v>29</v>
      </c>
      <c r="C6" s="7" t="s">
        <v>296</v>
      </c>
      <c r="D6" s="20">
        <v>22.01</v>
      </c>
      <c r="E6" s="6" t="s">
        <v>27</v>
      </c>
      <c r="F6" s="16">
        <v>0</v>
      </c>
      <c r="G6" s="16">
        <v>0</v>
      </c>
      <c r="H6" s="16">
        <f>ROUND(D6*F6, 0)</f>
        <v>0</v>
      </c>
      <c r="I6" s="16">
        <f>ROUND(D6*G6, 0)</f>
        <v>0</v>
      </c>
    </row>
    <row r="8" spans="1:28" ht="51">
      <c r="A8" s="5">
        <v>3</v>
      </c>
      <c r="B8" s="6" t="s">
        <v>30</v>
      </c>
      <c r="C8" s="7" t="s">
        <v>31</v>
      </c>
      <c r="D8" s="59">
        <v>6.87</v>
      </c>
      <c r="E8" s="6" t="s">
        <v>27</v>
      </c>
      <c r="F8" s="16">
        <v>0</v>
      </c>
      <c r="G8" s="16">
        <v>0</v>
      </c>
      <c r="H8" s="16">
        <f>ROUND(D8*F8, 0)</f>
        <v>0</v>
      </c>
      <c r="I8" s="16">
        <f>ROUND(D8*G8, 0)</f>
        <v>0</v>
      </c>
      <c r="J8" s="24"/>
      <c r="M8" s="28"/>
    </row>
    <row r="10" spans="1:28" s="56" customFormat="1" ht="38.25">
      <c r="A10" s="57">
        <v>4</v>
      </c>
      <c r="B10" s="22" t="s">
        <v>32</v>
      </c>
      <c r="C10" s="58" t="s">
        <v>33</v>
      </c>
      <c r="D10" s="59">
        <v>224.98</v>
      </c>
      <c r="E10" s="22" t="s">
        <v>16</v>
      </c>
      <c r="F10" s="60">
        <v>0</v>
      </c>
      <c r="G10" s="60">
        <v>0</v>
      </c>
      <c r="H10" s="16">
        <f>ROUND(D10*F10, 0)</f>
        <v>0</v>
      </c>
      <c r="I10" s="16">
        <f>ROUND(D10*G10, 0)</f>
        <v>0</v>
      </c>
      <c r="K10" s="109"/>
      <c r="L10" s="109"/>
      <c r="M10" s="109"/>
      <c r="N10" s="110"/>
      <c r="O10" s="106"/>
      <c r="P10" s="111"/>
      <c r="Q10" s="111"/>
      <c r="R10" s="111"/>
      <c r="S10" s="111"/>
      <c r="T10" s="111"/>
      <c r="U10" s="111"/>
      <c r="V10" s="111"/>
      <c r="W10" s="111"/>
      <c r="X10" s="111"/>
      <c r="Y10" s="111"/>
      <c r="Z10" s="111"/>
      <c r="AA10" s="111"/>
      <c r="AB10" s="111"/>
    </row>
    <row r="11" spans="1:28">
      <c r="A11" s="57"/>
      <c r="B11" s="22"/>
      <c r="C11" s="22"/>
      <c r="E11" s="22"/>
      <c r="F11" s="60"/>
      <c r="G11" s="60"/>
    </row>
    <row r="12" spans="1:28" s="56" customFormat="1" ht="25.5">
      <c r="A12" s="57">
        <v>5</v>
      </c>
      <c r="B12" s="22" t="s">
        <v>34</v>
      </c>
      <c r="C12" s="58" t="s">
        <v>35</v>
      </c>
      <c r="D12" s="59">
        <v>22.5</v>
      </c>
      <c r="E12" s="22" t="s">
        <v>27</v>
      </c>
      <c r="F12" s="60">
        <v>0</v>
      </c>
      <c r="G12" s="60">
        <v>0</v>
      </c>
      <c r="H12" s="16">
        <f>ROUND(D12*F12, 0)</f>
        <v>0</v>
      </c>
      <c r="I12" s="16">
        <f>ROUND(D12*G12, 0)</f>
        <v>0</v>
      </c>
      <c r="K12" s="109"/>
      <c r="L12" s="109"/>
      <c r="M12" s="109"/>
      <c r="N12" s="110"/>
      <c r="O12" s="106"/>
      <c r="P12" s="111"/>
      <c r="Q12" s="111"/>
      <c r="R12" s="111"/>
      <c r="S12" s="111"/>
      <c r="T12" s="111"/>
      <c r="U12" s="111"/>
      <c r="V12" s="111"/>
      <c r="W12" s="111"/>
      <c r="X12" s="111"/>
      <c r="Y12" s="111"/>
      <c r="Z12" s="111"/>
      <c r="AA12" s="111"/>
      <c r="AB12" s="111"/>
    </row>
    <row r="14" spans="1:28" s="22" customFormat="1" ht="76.5">
      <c r="A14" s="57">
        <v>6</v>
      </c>
      <c r="B14" s="22" t="s">
        <v>36</v>
      </c>
      <c r="C14" s="58" t="s">
        <v>37</v>
      </c>
      <c r="D14" s="59">
        <v>2.81</v>
      </c>
      <c r="E14" s="22" t="s">
        <v>27</v>
      </c>
      <c r="F14" s="60">
        <v>0</v>
      </c>
      <c r="G14" s="60">
        <v>0</v>
      </c>
      <c r="H14" s="60">
        <f>ROUND(D14*F14, 0)</f>
        <v>0</v>
      </c>
      <c r="I14" s="60">
        <f>ROUND(D14*G14, 0)</f>
        <v>0</v>
      </c>
      <c r="K14" s="98"/>
      <c r="L14" s="98"/>
      <c r="M14" s="98"/>
      <c r="N14" s="99"/>
      <c r="O14" s="101"/>
      <c r="P14" s="100"/>
      <c r="Q14" s="100"/>
      <c r="R14" s="100"/>
      <c r="S14" s="100"/>
      <c r="T14" s="100"/>
      <c r="U14" s="100"/>
      <c r="V14" s="100"/>
      <c r="W14" s="100"/>
      <c r="X14" s="100"/>
      <c r="Y14" s="100"/>
      <c r="Z14" s="100"/>
      <c r="AA14" s="100"/>
      <c r="AB14" s="100"/>
    </row>
    <row r="16" spans="1:28" ht="27.75">
      <c r="A16" s="5">
        <v>7</v>
      </c>
      <c r="B16" s="6" t="s">
        <v>38</v>
      </c>
      <c r="C16" s="7" t="s">
        <v>297</v>
      </c>
      <c r="D16" s="62">
        <v>5</v>
      </c>
      <c r="E16" s="6" t="s">
        <v>13</v>
      </c>
      <c r="F16" s="16">
        <v>0</v>
      </c>
      <c r="G16" s="16">
        <v>0</v>
      </c>
      <c r="H16" s="16">
        <f>ROUND(D16*F16, 0)</f>
        <v>0</v>
      </c>
      <c r="I16" s="16">
        <f>ROUND(D16*G16, 0)</f>
        <v>0</v>
      </c>
      <c r="O16" s="112"/>
    </row>
    <row r="18" spans="1:15" s="8" customFormat="1">
      <c r="A18" s="1"/>
      <c r="B18" s="2"/>
      <c r="C18" s="2" t="s">
        <v>14</v>
      </c>
      <c r="D18" s="63"/>
      <c r="E18" s="2"/>
      <c r="F18" s="17"/>
      <c r="G18" s="17"/>
      <c r="H18" s="17">
        <f>ROUND(SUM(H3:H17),0)</f>
        <v>0</v>
      </c>
      <c r="I18" s="17">
        <f>ROUND(SUM(I3:I17),0)</f>
        <v>0</v>
      </c>
      <c r="J18" s="23"/>
      <c r="K18" s="27"/>
      <c r="L18" s="27"/>
      <c r="M18" s="97"/>
      <c r="N18" s="38"/>
      <c r="O18" s="102"/>
    </row>
    <row r="20" spans="1:15">
      <c r="I20" s="16">
        <f>SUM(H18:I18)</f>
        <v>0</v>
      </c>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Irtás, föld- és sziklamunka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3"/>
  <sheetViews>
    <sheetView view="pageBreakPreview" zoomScaleNormal="100" zoomScaleSheetLayoutView="100" workbookViewId="0">
      <selection activeCell="I25" sqref="I25"/>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3.7109375" style="76" customWidth="1"/>
    <col min="15" max="28" width="9.140625" style="76"/>
    <col min="29" max="16384" width="9.140625" style="6"/>
  </cols>
  <sheetData>
    <row r="1" spans="1:28">
      <c r="K1" s="94"/>
      <c r="L1" s="94"/>
      <c r="M1" s="95"/>
    </row>
    <row r="2" spans="1:28" s="4" customFormat="1" ht="25.5">
      <c r="A2" s="1" t="s">
        <v>3</v>
      </c>
      <c r="B2" s="2" t="s">
        <v>4</v>
      </c>
      <c r="C2" s="2" t="s">
        <v>5</v>
      </c>
      <c r="D2" s="31" t="s">
        <v>6</v>
      </c>
      <c r="E2" s="32" t="s">
        <v>7</v>
      </c>
      <c r="F2" s="33" t="s">
        <v>8</v>
      </c>
      <c r="G2" s="33" t="s">
        <v>9</v>
      </c>
      <c r="H2" s="33" t="s">
        <v>10</v>
      </c>
      <c r="I2" s="33" t="s">
        <v>11</v>
      </c>
      <c r="J2" s="36"/>
      <c r="K2" s="73"/>
      <c r="L2" s="73"/>
      <c r="M2" s="35"/>
      <c r="N2" s="8"/>
      <c r="O2" s="8"/>
      <c r="P2" s="8"/>
      <c r="Q2" s="8"/>
      <c r="R2" s="8"/>
      <c r="S2" s="8"/>
      <c r="T2" s="8"/>
      <c r="U2" s="8"/>
      <c r="V2" s="8"/>
      <c r="W2" s="8"/>
      <c r="X2" s="8"/>
      <c r="Y2" s="8"/>
      <c r="Z2" s="8"/>
      <c r="AA2" s="8"/>
      <c r="AB2" s="8"/>
    </row>
    <row r="3" spans="1:28" ht="66.75">
      <c r="A3" s="5">
        <v>1</v>
      </c>
      <c r="B3" s="6" t="s">
        <v>40</v>
      </c>
      <c r="C3" s="7" t="s">
        <v>295</v>
      </c>
      <c r="D3" s="20">
        <v>40.24</v>
      </c>
      <c r="E3" s="6" t="s">
        <v>27</v>
      </c>
      <c r="F3" s="16">
        <v>0</v>
      </c>
      <c r="G3" s="16">
        <v>0</v>
      </c>
      <c r="H3" s="16">
        <f>ROUND(D3*F3, 0)</f>
        <v>0</v>
      </c>
      <c r="I3" s="16">
        <f>ROUND(D3*G3, 0)</f>
        <v>0</v>
      </c>
      <c r="N3" s="38"/>
    </row>
    <row r="5" spans="1:28" ht="79.5">
      <c r="A5" s="5">
        <v>2</v>
      </c>
      <c r="B5" s="6" t="s">
        <v>41</v>
      </c>
      <c r="C5" s="7" t="s">
        <v>367</v>
      </c>
      <c r="D5" s="20">
        <v>5.6</v>
      </c>
      <c r="E5" s="6" t="s">
        <v>27</v>
      </c>
      <c r="F5" s="16">
        <v>0</v>
      </c>
      <c r="G5" s="16">
        <v>0</v>
      </c>
      <c r="H5" s="16">
        <f>ROUND(D5*F5, 0)</f>
        <v>0</v>
      </c>
      <c r="I5" s="16">
        <f>ROUND(D5*G5, 0)</f>
        <v>0</v>
      </c>
      <c r="N5" s="38"/>
    </row>
    <row r="7" spans="1:28" s="8" customFormat="1">
      <c r="A7" s="1"/>
      <c r="B7" s="2"/>
      <c r="C7" s="2" t="s">
        <v>14</v>
      </c>
      <c r="D7" s="21"/>
      <c r="E7" s="2"/>
      <c r="F7" s="17"/>
      <c r="G7" s="17"/>
      <c r="H7" s="17">
        <f>ROUND(SUM(H3:H6),0)</f>
        <v>0</v>
      </c>
      <c r="I7" s="17">
        <f>ROUND(SUM(I3:I6),0)</f>
        <v>0</v>
      </c>
      <c r="J7" s="23"/>
      <c r="K7" s="27"/>
      <c r="L7" s="27"/>
      <c r="M7" s="97"/>
      <c r="N7" s="76"/>
    </row>
    <row r="9" spans="1:28">
      <c r="I9" s="16">
        <f>SUM(H7:I7)</f>
        <v>0</v>
      </c>
    </row>
    <row r="13" spans="1:28">
      <c r="J13" s="24"/>
      <c r="M13" s="28"/>
      <c r="N13" s="8"/>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Síkalapozás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4"/>
  <sheetViews>
    <sheetView view="pageBreakPreview" zoomScaleNormal="100" zoomScaleSheetLayoutView="100" workbookViewId="0">
      <selection activeCell="G20" sqref="G20"/>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1" style="38" customWidth="1"/>
    <col min="15" max="15" width="6.7109375" style="96" customWidth="1"/>
    <col min="16"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8"/>
      <c r="Q2" s="8"/>
      <c r="R2" s="8"/>
      <c r="S2" s="8"/>
      <c r="T2" s="8"/>
      <c r="U2" s="8"/>
      <c r="V2" s="8"/>
      <c r="W2" s="8"/>
      <c r="X2" s="8"/>
      <c r="Y2" s="8"/>
      <c r="Z2" s="8"/>
      <c r="AA2" s="8"/>
      <c r="AB2" s="8"/>
    </row>
    <row r="4" spans="1:28" ht="63.75">
      <c r="A4" s="5">
        <v>1</v>
      </c>
      <c r="B4" s="6" t="s">
        <v>43</v>
      </c>
      <c r="C4" s="7" t="s">
        <v>45</v>
      </c>
      <c r="D4" s="20">
        <v>1.87</v>
      </c>
      <c r="E4" s="6" t="s">
        <v>44</v>
      </c>
      <c r="F4" s="16">
        <v>0</v>
      </c>
      <c r="G4" s="16">
        <v>0</v>
      </c>
      <c r="H4" s="16">
        <f>ROUND(D4*F4, 0)</f>
        <v>0</v>
      </c>
      <c r="I4" s="16">
        <f>ROUND(D4*G4, 0)</f>
        <v>0</v>
      </c>
    </row>
    <row r="6" spans="1:28" ht="51">
      <c r="A6" s="5">
        <v>2</v>
      </c>
      <c r="B6" s="6" t="s">
        <v>46</v>
      </c>
      <c r="C6" s="7" t="s">
        <v>47</v>
      </c>
      <c r="D6" s="20">
        <v>1.0900000000000001</v>
      </c>
      <c r="E6" s="6" t="s">
        <v>44</v>
      </c>
      <c r="F6" s="16">
        <v>0</v>
      </c>
      <c r="G6" s="16">
        <v>0</v>
      </c>
      <c r="H6" s="16">
        <f>ROUND(D6*F6, 0)</f>
        <v>0</v>
      </c>
      <c r="I6" s="16">
        <f>ROUND(D6*G6, 0)</f>
        <v>0</v>
      </c>
    </row>
    <row r="8" spans="1:28" ht="94.5">
      <c r="A8" s="5">
        <v>3</v>
      </c>
      <c r="B8" s="6" t="s">
        <v>48</v>
      </c>
      <c r="C8" s="7" t="s">
        <v>292</v>
      </c>
      <c r="D8" s="20">
        <v>5.98</v>
      </c>
      <c r="E8" s="6" t="s">
        <v>27</v>
      </c>
      <c r="F8" s="16">
        <v>0</v>
      </c>
      <c r="G8" s="16">
        <v>0</v>
      </c>
      <c r="H8" s="16">
        <f>ROUND(D8*F8, 0)</f>
        <v>0</v>
      </c>
      <c r="I8" s="16">
        <f>ROUND(D8*G8, 0)</f>
        <v>0</v>
      </c>
      <c r="J8" s="24"/>
      <c r="M8" s="28"/>
    </row>
    <row r="10" spans="1:28" ht="94.5">
      <c r="A10" s="5">
        <v>4</v>
      </c>
      <c r="B10" s="6" t="s">
        <v>49</v>
      </c>
      <c r="C10" s="7" t="s">
        <v>293</v>
      </c>
      <c r="D10" s="20">
        <v>9.43</v>
      </c>
      <c r="E10" s="6" t="s">
        <v>27</v>
      </c>
      <c r="F10" s="16">
        <v>0</v>
      </c>
      <c r="G10" s="16">
        <v>0</v>
      </c>
      <c r="H10" s="16">
        <f>ROUND(D10*F10, 0)</f>
        <v>0</v>
      </c>
      <c r="I10" s="16">
        <f>ROUND(D10*G10, 0)</f>
        <v>0</v>
      </c>
    </row>
    <row r="12" spans="1:28" ht="92.25">
      <c r="A12" s="5">
        <v>5</v>
      </c>
      <c r="B12" s="6" t="s">
        <v>50</v>
      </c>
      <c r="C12" s="7" t="s">
        <v>294</v>
      </c>
      <c r="D12" s="20">
        <v>1.63</v>
      </c>
      <c r="E12" s="6" t="s">
        <v>27</v>
      </c>
      <c r="F12" s="16">
        <v>0</v>
      </c>
      <c r="G12" s="16">
        <v>0</v>
      </c>
      <c r="H12" s="16">
        <f>ROUND(D12*F12, 0)</f>
        <v>0</v>
      </c>
      <c r="I12" s="16">
        <f>ROUND(D12*G12, 0)</f>
        <v>0</v>
      </c>
    </row>
    <row r="14" spans="1:28" s="22" customFormat="1" ht="105">
      <c r="A14" s="5">
        <v>6</v>
      </c>
      <c r="B14" s="22" t="s">
        <v>51</v>
      </c>
      <c r="C14" s="58" t="s">
        <v>368</v>
      </c>
      <c r="D14" s="20">
        <v>9.8699999999999992</v>
      </c>
      <c r="E14" s="22" t="s">
        <v>27</v>
      </c>
      <c r="F14" s="60">
        <v>0</v>
      </c>
      <c r="G14" s="60">
        <v>0</v>
      </c>
      <c r="H14" s="60">
        <f>ROUND(D14*F14, 0)</f>
        <v>0</v>
      </c>
      <c r="I14" s="60">
        <f>ROUND(D14*G14, 0)</f>
        <v>0</v>
      </c>
      <c r="K14" s="98"/>
      <c r="L14" s="98"/>
      <c r="M14" s="98"/>
      <c r="N14" s="99"/>
      <c r="O14" s="101"/>
      <c r="P14" s="100"/>
      <c r="Q14" s="100"/>
      <c r="R14" s="100"/>
      <c r="S14" s="100"/>
      <c r="T14" s="100"/>
      <c r="U14" s="100"/>
      <c r="V14" s="100"/>
      <c r="W14" s="100"/>
      <c r="X14" s="100"/>
      <c r="Y14" s="100"/>
      <c r="Z14" s="100"/>
      <c r="AA14" s="100"/>
      <c r="AB14" s="100"/>
    </row>
    <row r="16" spans="1:28" ht="63.75">
      <c r="A16" s="5">
        <v>7</v>
      </c>
      <c r="B16" s="6" t="s">
        <v>52</v>
      </c>
      <c r="C16" s="7" t="s">
        <v>307</v>
      </c>
      <c r="D16" s="20">
        <v>259.02999999999997</v>
      </c>
      <c r="E16" s="6" t="s">
        <v>16</v>
      </c>
      <c r="F16" s="16">
        <v>0</v>
      </c>
      <c r="G16" s="16">
        <v>0</v>
      </c>
      <c r="H16" s="16">
        <f>ROUND(D16*F16, 0)</f>
        <v>0</v>
      </c>
      <c r="I16" s="16">
        <f>ROUND(D16*G16, 0)</f>
        <v>0</v>
      </c>
    </row>
    <row r="17" spans="1:15">
      <c r="C17" s="7"/>
    </row>
    <row r="18" spans="1:15" ht="63.75">
      <c r="A18" s="5">
        <v>8</v>
      </c>
      <c r="B18" s="6" t="s">
        <v>52</v>
      </c>
      <c r="C18" s="7" t="s">
        <v>53</v>
      </c>
      <c r="D18" s="20">
        <v>124.21</v>
      </c>
      <c r="E18" s="6" t="s">
        <v>16</v>
      </c>
      <c r="F18" s="16">
        <v>0</v>
      </c>
      <c r="G18" s="16">
        <v>0</v>
      </c>
      <c r="H18" s="16">
        <f>ROUND(D18*F18, 0)</f>
        <v>0</v>
      </c>
      <c r="I18" s="16">
        <f>ROUND(D18*G18, 0)</f>
        <v>0</v>
      </c>
    </row>
    <row r="19" spans="1:15">
      <c r="C19" s="7"/>
    </row>
    <row r="20" spans="1:15" ht="38.25">
      <c r="A20" s="5">
        <v>9</v>
      </c>
      <c r="B20" s="22" t="s">
        <v>364</v>
      </c>
      <c r="C20" s="7" t="s">
        <v>371</v>
      </c>
      <c r="D20" s="20">
        <v>2.58</v>
      </c>
      <c r="E20" s="22" t="s">
        <v>27</v>
      </c>
      <c r="F20" s="16">
        <v>0</v>
      </c>
      <c r="G20" s="16">
        <v>0</v>
      </c>
      <c r="H20" s="16">
        <f>ROUND(D20*F20, 0)</f>
        <v>0</v>
      </c>
      <c r="I20" s="16">
        <f>ROUND(D20*G20, 0)</f>
        <v>0</v>
      </c>
      <c r="K20" s="98"/>
      <c r="L20" s="98"/>
    </row>
    <row r="22" spans="1:15" s="8" customFormat="1">
      <c r="A22" s="1"/>
      <c r="B22" s="2"/>
      <c r="C22" s="2" t="s">
        <v>14</v>
      </c>
      <c r="D22" s="21"/>
      <c r="E22" s="2"/>
      <c r="F22" s="17"/>
      <c r="G22" s="17"/>
      <c r="H22" s="17">
        <f>ROUND(SUM(H3:H21),0)</f>
        <v>0</v>
      </c>
      <c r="I22" s="17">
        <f>ROUND(SUM(I3:I21),0)</f>
        <v>0</v>
      </c>
      <c r="J22" s="23"/>
      <c r="K22" s="27"/>
      <c r="L22" s="27"/>
      <c r="M22" s="97"/>
      <c r="N22" s="38"/>
      <c r="O22" s="102"/>
    </row>
    <row r="24" spans="1:15">
      <c r="I24" s="16">
        <f>SUM(H22:I22)</f>
        <v>0</v>
      </c>
    </row>
  </sheetData>
  <pageMargins left="0.2361111111111111" right="0.2361111111111111" top="0.69444444444444442" bottom="0.69444444444444442" header="0.41666666666666669" footer="0.41666666666666669"/>
  <pageSetup paperSize="9" scale="63" orientation="portrait" useFirstPageNumber="1" r:id="rId1"/>
  <headerFooter>
    <oddHeader>&amp;L&amp;"Times New Roman CE,bold"&amp;10 Helyszíni beton és vasbeton munka</oddHeader>
  </headerFooter>
  <colBreaks count="1" manualBreakCount="1">
    <brk id="9"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9"/>
  <sheetViews>
    <sheetView view="pageBreakPreview" zoomScaleNormal="100" zoomScaleSheetLayoutView="100" workbookViewId="0">
      <selection activeCell="N17" sqref="N17"/>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17.85546875" style="38" bestFit="1" customWidth="1"/>
    <col min="15" max="15" width="6.7109375" style="96" customWidth="1"/>
    <col min="16"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8"/>
      <c r="Q2" s="8"/>
      <c r="R2" s="8"/>
      <c r="S2" s="8"/>
      <c r="T2" s="8"/>
      <c r="U2" s="8"/>
      <c r="V2" s="8"/>
      <c r="W2" s="8"/>
      <c r="X2" s="8"/>
      <c r="Y2" s="8"/>
      <c r="Z2" s="8"/>
      <c r="AA2" s="8"/>
      <c r="AB2" s="8"/>
    </row>
    <row r="3" spans="1:28" ht="38.25">
      <c r="A3" s="5">
        <v>1</v>
      </c>
      <c r="B3" s="6" t="s">
        <v>55</v>
      </c>
      <c r="C3" s="7" t="s">
        <v>56</v>
      </c>
      <c r="D3" s="20">
        <v>2</v>
      </c>
      <c r="E3" s="6" t="s">
        <v>13</v>
      </c>
      <c r="F3" s="16">
        <v>0</v>
      </c>
      <c r="G3" s="16">
        <v>0</v>
      </c>
      <c r="H3" s="16">
        <f>ROUND(D3*F3, 0)</f>
        <v>0</v>
      </c>
      <c r="I3" s="16">
        <f>ROUND(D3*G3, 0)</f>
        <v>0</v>
      </c>
    </row>
    <row r="4" spans="1:28">
      <c r="G4" s="16">
        <v>0</v>
      </c>
    </row>
    <row r="5" spans="1:28" ht="38.25">
      <c r="A5" s="5">
        <v>2</v>
      </c>
      <c r="B5" s="6" t="s">
        <v>57</v>
      </c>
      <c r="C5" s="7" t="s">
        <v>58</v>
      </c>
      <c r="D5" s="20">
        <v>5</v>
      </c>
      <c r="E5" s="6" t="s">
        <v>16</v>
      </c>
      <c r="F5" s="16">
        <v>0</v>
      </c>
      <c r="G5" s="16">
        <v>0</v>
      </c>
      <c r="H5" s="16">
        <f>ROUND(D5*F5, 0)</f>
        <v>0</v>
      </c>
      <c r="I5" s="16">
        <f>ROUND(D5*G5, 0)</f>
        <v>0</v>
      </c>
    </row>
    <row r="7" spans="1:28" ht="25.5">
      <c r="A7" s="5">
        <v>3</v>
      </c>
      <c r="B7" s="6" t="s">
        <v>59</v>
      </c>
      <c r="C7" s="7" t="s">
        <v>60</v>
      </c>
      <c r="D7" s="20">
        <v>1</v>
      </c>
      <c r="E7" s="6" t="s">
        <v>12</v>
      </c>
      <c r="F7" s="16">
        <v>0</v>
      </c>
      <c r="G7" s="16">
        <v>0</v>
      </c>
      <c r="H7" s="16">
        <f>ROUND(D7*F7, 0)</f>
        <v>0</v>
      </c>
      <c r="I7" s="16">
        <f>ROUND(D7*G7, 0)</f>
        <v>0</v>
      </c>
    </row>
    <row r="9" spans="1:28" ht="114.75">
      <c r="A9" s="5">
        <v>4</v>
      </c>
      <c r="B9" s="6" t="s">
        <v>61</v>
      </c>
      <c r="C9" s="7" t="s">
        <v>62</v>
      </c>
      <c r="D9" s="20">
        <v>26</v>
      </c>
      <c r="E9" s="6" t="s">
        <v>13</v>
      </c>
      <c r="F9" s="16">
        <v>0</v>
      </c>
      <c r="G9" s="16">
        <v>0</v>
      </c>
      <c r="H9" s="16">
        <f>ROUND(D9*F9, 0)</f>
        <v>0</v>
      </c>
      <c r="I9" s="16">
        <f>ROUND(D9*G9, 0)</f>
        <v>0</v>
      </c>
    </row>
    <row r="10" spans="1:28">
      <c r="C10" s="7"/>
    </row>
    <row r="11" spans="1:28" ht="191.25">
      <c r="A11" s="5">
        <v>5</v>
      </c>
      <c r="B11" s="6" t="s">
        <v>309</v>
      </c>
      <c r="C11" s="7" t="s">
        <v>308</v>
      </c>
      <c r="D11" s="20">
        <v>39</v>
      </c>
      <c r="E11" s="6" t="s">
        <v>13</v>
      </c>
      <c r="F11" s="16">
        <v>0</v>
      </c>
      <c r="G11" s="16">
        <v>0</v>
      </c>
      <c r="H11" s="16">
        <f>ROUND(D11*F11, 0)</f>
        <v>0</v>
      </c>
      <c r="I11" s="16">
        <f>ROUND(D11*G11, 0)</f>
        <v>0</v>
      </c>
    </row>
    <row r="12" spans="1:28">
      <c r="C12" s="7"/>
    </row>
    <row r="13" spans="1:28" ht="114.75">
      <c r="A13" s="5">
        <v>6</v>
      </c>
      <c r="B13" s="6" t="s">
        <v>63</v>
      </c>
      <c r="C13" s="7" t="s">
        <v>372</v>
      </c>
      <c r="D13" s="20">
        <v>18</v>
      </c>
      <c r="E13" s="6" t="s">
        <v>13</v>
      </c>
      <c r="F13" s="16">
        <v>0</v>
      </c>
      <c r="G13" s="16">
        <v>0</v>
      </c>
      <c r="H13" s="16">
        <f>ROUND(D13*F13, 0)</f>
        <v>0</v>
      </c>
      <c r="I13" s="16">
        <f>ROUND(D13*G13, 0)</f>
        <v>0</v>
      </c>
    </row>
    <row r="15" spans="1:28" ht="114.75">
      <c r="A15" s="5">
        <v>7</v>
      </c>
      <c r="B15" s="6" t="s">
        <v>373</v>
      </c>
      <c r="C15" s="7" t="s">
        <v>64</v>
      </c>
      <c r="D15" s="20">
        <v>24</v>
      </c>
      <c r="E15" s="6" t="s">
        <v>13</v>
      </c>
      <c r="F15" s="16">
        <v>0</v>
      </c>
      <c r="G15" s="16">
        <v>0</v>
      </c>
      <c r="H15" s="16">
        <f>ROUND(D15*F15, 0)</f>
        <v>0</v>
      </c>
      <c r="I15" s="16">
        <f>ROUND(D15*G15, 0)</f>
        <v>0</v>
      </c>
    </row>
    <row r="16" spans="1:28">
      <c r="C16" s="7"/>
      <c r="J16" s="24"/>
      <c r="M16" s="28"/>
    </row>
    <row r="17" spans="1:15" ht="191.25">
      <c r="A17" s="5">
        <v>8</v>
      </c>
      <c r="B17" s="6" t="s">
        <v>311</v>
      </c>
      <c r="C17" s="7" t="s">
        <v>310</v>
      </c>
      <c r="D17" s="20">
        <v>6</v>
      </c>
      <c r="E17" s="6" t="s">
        <v>13</v>
      </c>
      <c r="F17" s="16">
        <v>0</v>
      </c>
      <c r="G17" s="16">
        <v>0</v>
      </c>
      <c r="H17" s="16">
        <f>ROUND(D17*F17, 0)</f>
        <v>0</v>
      </c>
      <c r="I17" s="16">
        <f>ROUND(D17*G17, 0)</f>
        <v>0</v>
      </c>
      <c r="M17" s="28"/>
    </row>
    <row r="19" spans="1:15" s="8" customFormat="1">
      <c r="A19" s="1"/>
      <c r="B19" s="2"/>
      <c r="C19" s="2" t="s">
        <v>14</v>
      </c>
      <c r="D19" s="21"/>
      <c r="E19" s="2"/>
      <c r="F19" s="17"/>
      <c r="G19" s="17"/>
      <c r="H19" s="17">
        <f>ROUND(SUM(H3:H18),0)</f>
        <v>0</v>
      </c>
      <c r="I19" s="17">
        <f>ROUND(SUM(I3:I18),0)</f>
        <v>0</v>
      </c>
      <c r="J19" s="23"/>
      <c r="K19" s="27"/>
      <c r="L19" s="27"/>
      <c r="M19" s="97"/>
      <c r="N19" s="38"/>
      <c r="O19" s="102"/>
    </row>
  </sheetData>
  <pageMargins left="0.2361111111111111" right="0.2361111111111111" top="0.69444444444444442" bottom="0.69444444444444442" header="0.41666666666666669" footer="0.41666666666666669"/>
  <pageSetup paperSize="9" scale="95" orientation="portrait" useFirstPageNumber="1" r:id="rId1"/>
  <headerFooter>
    <oddHeader>&amp;L&amp;"Times New Roman CE,bold"&amp;10 Előregyártott épületszerkezeti elem elhelyezése és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19"/>
  <sheetViews>
    <sheetView view="pageBreakPreview" zoomScaleNormal="100" zoomScaleSheetLayoutView="100" workbookViewId="0">
      <selection activeCell="F15" sqref="F15"/>
    </sheetView>
  </sheetViews>
  <sheetFormatPr defaultRowHeight="12.75"/>
  <cols>
    <col min="1" max="1" width="4.28515625" style="5" customWidth="1"/>
    <col min="2" max="2" width="9.28515625" style="6" customWidth="1"/>
    <col min="3" max="3" width="36.7109375" style="6" customWidth="1"/>
    <col min="4" max="4" width="7.140625" style="20" bestFit="1"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2.5703125" style="38" customWidth="1"/>
    <col min="15" max="15" width="7.140625" style="96" bestFit="1" customWidth="1"/>
    <col min="16"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8"/>
      <c r="Q2" s="8"/>
      <c r="R2" s="8"/>
      <c r="S2" s="8"/>
      <c r="T2" s="8"/>
      <c r="U2" s="8"/>
      <c r="V2" s="8"/>
      <c r="W2" s="8"/>
      <c r="X2" s="8"/>
      <c r="Y2" s="8"/>
      <c r="Z2" s="8"/>
      <c r="AA2" s="8"/>
      <c r="AB2" s="8"/>
    </row>
    <row r="3" spans="1:28" ht="38.25">
      <c r="A3" s="5">
        <v>1</v>
      </c>
      <c r="B3" s="6" t="s">
        <v>66</v>
      </c>
      <c r="C3" s="7" t="s">
        <v>67</v>
      </c>
      <c r="D3" s="20">
        <v>33.950000000000003</v>
      </c>
      <c r="E3" s="6" t="s">
        <v>16</v>
      </c>
      <c r="F3" s="16">
        <v>0</v>
      </c>
      <c r="G3" s="16">
        <v>0</v>
      </c>
      <c r="H3" s="16">
        <f>ROUND(D3*F3, 0)</f>
        <v>0</v>
      </c>
      <c r="I3" s="16">
        <f>ROUND(D3*G3, 0)</f>
        <v>0</v>
      </c>
    </row>
    <row r="5" spans="1:28" ht="51">
      <c r="A5" s="5">
        <v>2</v>
      </c>
      <c r="B5" s="6" t="s">
        <v>68</v>
      </c>
      <c r="C5" s="7" t="s">
        <v>69</v>
      </c>
      <c r="D5" s="20">
        <v>175.17</v>
      </c>
      <c r="E5" s="6" t="s">
        <v>16</v>
      </c>
      <c r="F5" s="16">
        <v>0</v>
      </c>
      <c r="G5" s="16">
        <v>0</v>
      </c>
      <c r="H5" s="16">
        <f>ROUND(D5*F5, 0)</f>
        <v>0</v>
      </c>
      <c r="I5" s="16">
        <f>ROUND(D5*G5, 0)</f>
        <v>0</v>
      </c>
    </row>
    <row r="7" spans="1:28" ht="102">
      <c r="A7" s="5">
        <v>3</v>
      </c>
      <c r="B7" s="6" t="s">
        <v>70</v>
      </c>
      <c r="C7" s="7" t="s">
        <v>71</v>
      </c>
      <c r="D7" s="20">
        <v>72.33</v>
      </c>
      <c r="E7" s="6" t="s">
        <v>16</v>
      </c>
      <c r="F7" s="16">
        <v>0</v>
      </c>
      <c r="G7" s="16">
        <v>0</v>
      </c>
      <c r="H7" s="16">
        <f>ROUND(D7*F7, 0)</f>
        <v>0</v>
      </c>
      <c r="I7" s="16">
        <f>ROUND(D7*G7, 0)</f>
        <v>0</v>
      </c>
    </row>
    <row r="9" spans="1:28" ht="102">
      <c r="A9" s="5">
        <v>4</v>
      </c>
      <c r="B9" s="6" t="s">
        <v>72</v>
      </c>
      <c r="C9" s="7" t="s">
        <v>73</v>
      </c>
      <c r="D9" s="20">
        <v>17.54</v>
      </c>
      <c r="E9" s="6" t="s">
        <v>16</v>
      </c>
      <c r="F9" s="16">
        <v>0</v>
      </c>
      <c r="G9" s="16">
        <v>0</v>
      </c>
      <c r="H9" s="16">
        <f>ROUND(D9*F9, 0)</f>
        <v>0</v>
      </c>
      <c r="I9" s="16">
        <f>ROUND(D9*G9, 0)</f>
        <v>0</v>
      </c>
    </row>
    <row r="11" spans="1:28" ht="63.75">
      <c r="A11" s="5">
        <v>5</v>
      </c>
      <c r="B11" s="6" t="s">
        <v>74</v>
      </c>
      <c r="C11" s="7" t="s">
        <v>76</v>
      </c>
      <c r="D11" s="20">
        <v>29.24</v>
      </c>
      <c r="E11" s="6" t="s">
        <v>75</v>
      </c>
      <c r="F11" s="16">
        <v>0</v>
      </c>
      <c r="G11" s="16">
        <v>0</v>
      </c>
      <c r="H11" s="16">
        <f>ROUND(D11*F11, 0)</f>
        <v>0</v>
      </c>
      <c r="I11" s="16">
        <f>ROUND(D11*G11, 0)</f>
        <v>0</v>
      </c>
    </row>
    <row r="13" spans="1:28" ht="89.25">
      <c r="A13" s="5">
        <v>6</v>
      </c>
      <c r="B13" s="6" t="s">
        <v>77</v>
      </c>
      <c r="C13" s="7" t="s">
        <v>78</v>
      </c>
      <c r="D13" s="20">
        <v>8.5</v>
      </c>
      <c r="E13" s="6" t="s">
        <v>27</v>
      </c>
      <c r="F13" s="16">
        <v>0</v>
      </c>
      <c r="G13" s="16">
        <v>0</v>
      </c>
      <c r="H13" s="16">
        <f>ROUND(D13*F13, 0)</f>
        <v>0</v>
      </c>
      <c r="I13" s="16">
        <f>ROUND(D13*G13, 0)</f>
        <v>0</v>
      </c>
      <c r="J13" s="24"/>
      <c r="M13" s="28"/>
    </row>
    <row r="14" spans="1:28">
      <c r="C14" s="7"/>
      <c r="J14" s="24"/>
      <c r="M14" s="28"/>
    </row>
    <row r="15" spans="1:28">
      <c r="A15" s="5">
        <v>7</v>
      </c>
      <c r="B15" s="6" t="s">
        <v>323</v>
      </c>
      <c r="C15" s="7" t="s">
        <v>529</v>
      </c>
      <c r="D15" s="20">
        <v>1</v>
      </c>
      <c r="E15" s="6" t="s">
        <v>12</v>
      </c>
      <c r="F15" s="16">
        <v>0</v>
      </c>
      <c r="G15" s="16">
        <v>0</v>
      </c>
      <c r="H15" s="16">
        <f>ROUND(D15*F15, 0)</f>
        <v>0</v>
      </c>
      <c r="I15" s="16">
        <f>ROUND(D15*G15, 0)</f>
        <v>0</v>
      </c>
      <c r="J15" s="24"/>
      <c r="M15" s="28"/>
    </row>
    <row r="16" spans="1:28">
      <c r="C16" s="7"/>
      <c r="J16" s="24"/>
      <c r="M16" s="28"/>
    </row>
    <row r="17" spans="1:15">
      <c r="C17" s="7"/>
      <c r="J17" s="24"/>
      <c r="M17" s="28"/>
    </row>
    <row r="19" spans="1:15" s="8" customFormat="1">
      <c r="A19" s="1"/>
      <c r="B19" s="2"/>
      <c r="C19" s="2" t="s">
        <v>14</v>
      </c>
      <c r="D19" s="21"/>
      <c r="E19" s="2"/>
      <c r="F19" s="17"/>
      <c r="G19" s="17"/>
      <c r="H19" s="17">
        <f>ROUND(SUM(H3:H18),0)</f>
        <v>0</v>
      </c>
      <c r="I19" s="17">
        <f>ROUND(SUM(I3:I18),0)</f>
        <v>0</v>
      </c>
      <c r="J19" s="23"/>
      <c r="K19" s="27"/>
      <c r="L19" s="27"/>
      <c r="M19" s="97"/>
      <c r="N19" s="38"/>
      <c r="O19" s="102"/>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Falazás és egyéb kőművesmunka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21"/>
  <sheetViews>
    <sheetView view="pageBreakPreview" zoomScaleNormal="100" zoomScaleSheetLayoutView="100" workbookViewId="0">
      <selection activeCell="L18" sqref="L18"/>
    </sheetView>
  </sheetViews>
  <sheetFormatPr defaultRowHeight="12.75"/>
  <cols>
    <col min="1" max="1" width="4.28515625" style="5" customWidth="1"/>
    <col min="2" max="2" width="9.28515625" style="6" customWidth="1"/>
    <col min="3" max="3" width="36.7109375" style="6" customWidth="1"/>
    <col min="4" max="4" width="6.7109375" style="20" customWidth="1"/>
    <col min="5" max="5" width="6.7109375" style="6" customWidth="1"/>
    <col min="6" max="7" width="8.28515625" style="16" customWidth="1"/>
    <col min="8" max="9" width="10.28515625" style="16" customWidth="1"/>
    <col min="10" max="10" width="1.5703125" style="23" customWidth="1"/>
    <col min="11" max="12" width="8.28515625" style="85" customWidth="1"/>
    <col min="13" max="13" width="1.5703125" style="97" customWidth="1"/>
    <col min="14" max="14" width="23.7109375" style="38" customWidth="1"/>
    <col min="15" max="15" width="6.7109375" style="96" customWidth="1"/>
    <col min="16" max="16" width="6.7109375" style="76" customWidth="1"/>
    <col min="17" max="28" width="9.140625" style="76"/>
    <col min="29" max="16384" width="9.140625" style="6"/>
  </cols>
  <sheetData>
    <row r="1" spans="1:28">
      <c r="K1" s="94"/>
      <c r="L1" s="94"/>
      <c r="M1" s="95"/>
    </row>
    <row r="2" spans="1:28" s="4" customFormat="1" ht="25.5">
      <c r="A2" s="1" t="s">
        <v>3</v>
      </c>
      <c r="B2" s="2" t="s">
        <v>4</v>
      </c>
      <c r="C2" s="2" t="s">
        <v>5</v>
      </c>
      <c r="D2" s="31"/>
      <c r="E2" s="32" t="s">
        <v>7</v>
      </c>
      <c r="F2" s="33" t="s">
        <v>8</v>
      </c>
      <c r="G2" s="33" t="s">
        <v>9</v>
      </c>
      <c r="H2" s="33" t="s">
        <v>10</v>
      </c>
      <c r="I2" s="33" t="s">
        <v>11</v>
      </c>
      <c r="J2" s="36"/>
      <c r="K2" s="73"/>
      <c r="L2" s="73"/>
      <c r="M2" s="35"/>
      <c r="N2" s="37"/>
      <c r="O2" s="71"/>
      <c r="P2" s="72"/>
      <c r="Q2" s="8"/>
      <c r="R2" s="8"/>
      <c r="S2" s="8"/>
      <c r="T2" s="8"/>
      <c r="U2" s="8"/>
      <c r="V2" s="8"/>
      <c r="W2" s="8"/>
      <c r="X2" s="8"/>
      <c r="Y2" s="8"/>
      <c r="Z2" s="8"/>
      <c r="AA2" s="8"/>
      <c r="AB2" s="8"/>
    </row>
    <row r="4" spans="1:28" ht="25.5">
      <c r="A4" s="5">
        <v>1</v>
      </c>
      <c r="B4" s="6" t="s">
        <v>80</v>
      </c>
      <c r="C4" s="7" t="s">
        <v>81</v>
      </c>
      <c r="D4" s="20">
        <v>136.22</v>
      </c>
      <c r="E4" s="6" t="s">
        <v>16</v>
      </c>
      <c r="F4" s="16">
        <v>0</v>
      </c>
      <c r="G4" s="16">
        <v>0</v>
      </c>
      <c r="H4" s="16">
        <v>0</v>
      </c>
      <c r="I4" s="16">
        <f>ROUND(D4*G4, 0)</f>
        <v>0</v>
      </c>
    </row>
    <row r="6" spans="1:28" s="56" customFormat="1">
      <c r="A6" s="57">
        <v>2</v>
      </c>
      <c r="B6" s="22" t="s">
        <v>82</v>
      </c>
      <c r="C6" s="58" t="s">
        <v>83</v>
      </c>
      <c r="D6" s="59">
        <v>136.22</v>
      </c>
      <c r="E6" s="22" t="s">
        <v>16</v>
      </c>
      <c r="F6" s="60">
        <v>0</v>
      </c>
      <c r="G6" s="60">
        <v>0</v>
      </c>
      <c r="H6" s="16">
        <f>ROUND(D6*F6, 0)</f>
        <v>0</v>
      </c>
      <c r="I6" s="16">
        <f>ROUND(D6*G6, 0)</f>
        <v>0</v>
      </c>
      <c r="K6" s="109"/>
      <c r="L6" s="109"/>
      <c r="M6" s="109"/>
      <c r="N6" s="110"/>
      <c r="O6" s="101"/>
      <c r="P6" s="100"/>
      <c r="Q6" s="111"/>
      <c r="R6" s="111"/>
      <c r="S6" s="111"/>
      <c r="T6" s="111"/>
      <c r="U6" s="111"/>
      <c r="V6" s="111"/>
      <c r="W6" s="111"/>
      <c r="X6" s="111"/>
      <c r="Y6" s="111"/>
      <c r="Z6" s="111"/>
      <c r="AA6" s="111"/>
      <c r="AB6" s="111"/>
    </row>
    <row r="8" spans="1:28" ht="38.25">
      <c r="A8" s="5">
        <v>3</v>
      </c>
      <c r="B8" s="6" t="s">
        <v>84</v>
      </c>
      <c r="C8" s="7" t="s">
        <v>85</v>
      </c>
      <c r="D8" s="20">
        <v>284.14</v>
      </c>
      <c r="E8" s="6" t="s">
        <v>16</v>
      </c>
      <c r="F8" s="16">
        <v>0</v>
      </c>
      <c r="G8" s="16">
        <v>0</v>
      </c>
      <c r="H8" s="16">
        <f>ROUND(D8*F8, 0)</f>
        <v>0</v>
      </c>
      <c r="I8" s="16">
        <f>ROUND(D8*G8, 0)</f>
        <v>0</v>
      </c>
      <c r="J8" s="24"/>
      <c r="M8" s="28"/>
    </row>
    <row r="10" spans="1:28" ht="25.5">
      <c r="A10" s="5">
        <v>4</v>
      </c>
      <c r="B10" s="6" t="s">
        <v>86</v>
      </c>
      <c r="C10" s="7" t="s">
        <v>87</v>
      </c>
      <c r="D10" s="20">
        <v>284.14</v>
      </c>
      <c r="E10" s="6" t="s">
        <v>16</v>
      </c>
      <c r="F10" s="16">
        <v>0</v>
      </c>
      <c r="G10" s="16">
        <v>0</v>
      </c>
      <c r="H10" s="16">
        <f>ROUND(D10*F10, 0)</f>
        <v>0</v>
      </c>
      <c r="I10" s="16">
        <f>ROUND(D10*G10, 0)</f>
        <v>0</v>
      </c>
    </row>
    <row r="12" spans="1:28" ht="25.5">
      <c r="A12" s="5">
        <v>5</v>
      </c>
      <c r="B12" s="6" t="s">
        <v>88</v>
      </c>
      <c r="C12" s="7" t="s">
        <v>89</v>
      </c>
      <c r="D12" s="20">
        <v>92.08</v>
      </c>
      <c r="E12" s="6" t="s">
        <v>16</v>
      </c>
      <c r="F12" s="16">
        <v>0</v>
      </c>
      <c r="G12" s="16">
        <v>0</v>
      </c>
      <c r="H12" s="16">
        <f>ROUND(D12*F12, 0)</f>
        <v>0</v>
      </c>
      <c r="I12" s="16">
        <f>ROUND(D12*G12, 0)</f>
        <v>0</v>
      </c>
    </row>
    <row r="14" spans="1:28" ht="76.5">
      <c r="A14" s="5">
        <v>6</v>
      </c>
      <c r="B14" s="6" t="s">
        <v>90</v>
      </c>
      <c r="C14" s="7" t="s">
        <v>91</v>
      </c>
      <c r="D14" s="20">
        <v>18.850000000000001</v>
      </c>
      <c r="E14" s="6" t="s">
        <v>27</v>
      </c>
      <c r="F14" s="16">
        <v>0</v>
      </c>
      <c r="G14" s="16">
        <v>0</v>
      </c>
      <c r="H14" s="16">
        <f>ROUND(D14*F14, 0)</f>
        <v>0</v>
      </c>
      <c r="I14" s="16">
        <f>ROUND(D14*G14, 0)</f>
        <v>0</v>
      </c>
    </row>
    <row r="15" spans="1:28">
      <c r="C15" s="7"/>
    </row>
    <row r="16" spans="1:28">
      <c r="A16" s="5">
        <v>7</v>
      </c>
      <c r="C16" s="7" t="s">
        <v>375</v>
      </c>
      <c r="D16" s="20">
        <v>55.29</v>
      </c>
      <c r="E16" s="6" t="s">
        <v>16</v>
      </c>
      <c r="F16" s="16">
        <v>0</v>
      </c>
      <c r="G16" s="16">
        <v>0</v>
      </c>
      <c r="H16" s="16">
        <f>ROUND(D16*F16, 0)</f>
        <v>0</v>
      </c>
      <c r="I16" s="16">
        <f>ROUND(D16*G16, 0)</f>
        <v>0</v>
      </c>
    </row>
    <row r="17" spans="1:15">
      <c r="C17" s="7"/>
    </row>
    <row r="18" spans="1:15">
      <c r="A18" s="5">
        <v>8</v>
      </c>
      <c r="C18" s="7" t="s">
        <v>374</v>
      </c>
      <c r="D18" s="20">
        <v>55.29</v>
      </c>
      <c r="E18" s="6" t="s">
        <v>16</v>
      </c>
      <c r="F18" s="16">
        <v>0</v>
      </c>
      <c r="G18" s="16">
        <v>0</v>
      </c>
      <c r="H18" s="16">
        <f>ROUND(D18*F18, 0)</f>
        <v>0</v>
      </c>
      <c r="I18" s="16">
        <f>ROUND(D18*G18, 0)</f>
        <v>0</v>
      </c>
    </row>
    <row r="19" spans="1:15">
      <c r="C19" s="7"/>
    </row>
    <row r="21" spans="1:15" s="8" customFormat="1">
      <c r="A21" s="1"/>
      <c r="B21" s="2"/>
      <c r="C21" s="2" t="s">
        <v>14</v>
      </c>
      <c r="D21" s="21"/>
      <c r="E21" s="2"/>
      <c r="F21" s="17"/>
      <c r="G21" s="17"/>
      <c r="H21" s="17">
        <f>ROUND(SUM(H3:H20),0)</f>
        <v>0</v>
      </c>
      <c r="I21" s="17">
        <f>ROUND(SUM(I3:I20),0)</f>
        <v>0</v>
      </c>
      <c r="J21" s="23"/>
      <c r="K21" s="27"/>
      <c r="L21" s="27"/>
      <c r="M21" s="97"/>
      <c r="N21" s="38"/>
      <c r="O21" s="102"/>
    </row>
  </sheetData>
  <pageMargins left="0.2361111111111111" right="0.2361111111111111" top="0.69444444444444442" bottom="0.69444444444444442" header="0.41666666666666669" footer="0.41666666666666669"/>
  <pageSetup paperSize="9" scale="98" orientation="portrait" useFirstPageNumber="1" r:id="rId1"/>
  <headerFooter>
    <oddHeader>&amp;L&amp;"Times New Roman CE,bold"&amp;10 Ácsmunka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25</vt:i4>
      </vt:variant>
      <vt:variant>
        <vt:lpstr>Névvel ellátott tartományok</vt:lpstr>
      </vt:variant>
      <vt:variant>
        <vt:i4>25</vt:i4>
      </vt:variant>
    </vt:vector>
  </HeadingPairs>
  <TitlesOfParts>
    <vt:vector size="50" baseType="lpstr">
      <vt:lpstr>Záradék</vt:lpstr>
      <vt:lpstr>Összesítő</vt:lpstr>
      <vt:lpstr>Zsaluzás és állványozás</vt:lpstr>
      <vt:lpstr>Irtás, föld- és sziklamunka</vt:lpstr>
      <vt:lpstr>Síkalapozás</vt:lpstr>
      <vt:lpstr>Helyszíni beton és vasbeton mun</vt:lpstr>
      <vt:lpstr>Előregyártott épületszerkezeti </vt:lpstr>
      <vt:lpstr>Falazás és egyéb kőművesmunka</vt:lpstr>
      <vt:lpstr>Ácsmunka</vt:lpstr>
      <vt:lpstr>Vakolás és rabicolás</vt:lpstr>
      <vt:lpstr>Szárazépítés</vt:lpstr>
      <vt:lpstr>Tetőfedés</vt:lpstr>
      <vt:lpstr>Aljzatkészítés, hideg- és meleg</vt:lpstr>
      <vt:lpstr>Bádogozás</vt:lpstr>
      <vt:lpstr>Fa- és műanyag szerkezet elhely</vt:lpstr>
      <vt:lpstr>Fém nyílászáró és épületlakatos</vt:lpstr>
      <vt:lpstr>Felületképzés</vt:lpstr>
      <vt:lpstr>Szigetelés</vt:lpstr>
      <vt:lpstr>Kőburkolat készítése</vt:lpstr>
      <vt:lpstr>Elektromosenergia-ellátás, vill</vt:lpstr>
      <vt:lpstr>Megújuló energiahasznosító bere</vt:lpstr>
      <vt:lpstr>Épületgépészeti csővezeték szer</vt:lpstr>
      <vt:lpstr>Épületgépészeti szerelvények és</vt:lpstr>
      <vt:lpstr>Kert- és parképítési munka</vt:lpstr>
      <vt:lpstr>Eszköz</vt:lpstr>
      <vt:lpstr>Ácsmunka!Nyomtatási_terület</vt:lpstr>
      <vt:lpstr>'Aljzatkészítés, hideg- és meleg'!Nyomtatási_terület</vt:lpstr>
      <vt:lpstr>Bádogozás!Nyomtatási_terület</vt:lpstr>
      <vt:lpstr>'Elektromosenergia-ellátás, vill'!Nyomtatási_terület</vt:lpstr>
      <vt:lpstr>'Előregyártott épületszerkezeti '!Nyomtatási_terület</vt:lpstr>
      <vt:lpstr>'Épületgépészeti csővezeték szer'!Nyomtatási_terület</vt:lpstr>
      <vt:lpstr>'Épületgépészeti szerelvények és'!Nyomtatási_terület</vt:lpstr>
      <vt:lpstr>Eszköz!Nyomtatási_terület</vt:lpstr>
      <vt:lpstr>'Fa- és műanyag szerkezet elhely'!Nyomtatási_terület</vt:lpstr>
      <vt:lpstr>'Falazás és egyéb kőművesmunka'!Nyomtatási_terület</vt:lpstr>
      <vt:lpstr>Felületképzés!Nyomtatási_terület</vt:lpstr>
      <vt:lpstr>'Fém nyílászáró és épületlakatos'!Nyomtatási_terület</vt:lpstr>
      <vt:lpstr>'Helyszíni beton és vasbeton mun'!Nyomtatási_terület</vt:lpstr>
      <vt:lpstr>'Irtás, föld- és sziklamunka'!Nyomtatási_terület</vt:lpstr>
      <vt:lpstr>'Kert- és parképítési munka'!Nyomtatási_terület</vt:lpstr>
      <vt:lpstr>'Kőburkolat készítése'!Nyomtatási_terület</vt:lpstr>
      <vt:lpstr>'Megújuló energiahasznosító bere'!Nyomtatási_terület</vt:lpstr>
      <vt:lpstr>Összesítő!Nyomtatási_terület</vt:lpstr>
      <vt:lpstr>Síkalapozás!Nyomtatási_terület</vt:lpstr>
      <vt:lpstr>Szárazépítés!Nyomtatási_terület</vt:lpstr>
      <vt:lpstr>Szigetelés!Nyomtatási_terület</vt:lpstr>
      <vt:lpstr>Tetőfedés!Nyomtatási_terület</vt:lpstr>
      <vt:lpstr>'Vakolás és rabicolás'!Nyomtatási_terület</vt:lpstr>
      <vt:lpstr>Záradék!Nyomtatási_terület</vt:lpstr>
      <vt:lpstr>'Zsaluzás és állványozás'!Nyomtatási_terület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Gyula</dc:creator>
  <cp:lastModifiedBy>Windows-felhasználó</cp:lastModifiedBy>
  <cp:lastPrinted>2016-01-18T08:24:33Z</cp:lastPrinted>
  <dcterms:created xsi:type="dcterms:W3CDTF">2016-01-14T13:31:35Z</dcterms:created>
  <dcterms:modified xsi:type="dcterms:W3CDTF">2018-03-05T14:14:02Z</dcterms:modified>
</cp:coreProperties>
</file>