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2016\Tervezés\T039_Sáp_művelődési ház\_KÖZBESZERZÉSRE DOKUMENTÁLT\000- KÖLTSÉGVETÉS\"/>
    </mc:Choice>
  </mc:AlternateContent>
  <bookViews>
    <workbookView xWindow="0" yWindow="0" windowWidth="28800" windowHeight="12435" activeTab="1"/>
  </bookViews>
  <sheets>
    <sheet name="Főösszesítő" sheetId="5" r:id="rId1"/>
    <sheet name="Ffi-Női-Mozg.Wc+Előtér+Foyer " sheetId="2" r:id="rId2"/>
  </sheets>
  <definedNames>
    <definedName name="_xlnm.Print_Area" localSheetId="1">'Ffi-Női-Mozg.Wc+Előtér+Foyer '!$A$1:$I$173</definedName>
    <definedName name="_xlnm.Print_Area" localSheetId="0">Főösszesítő!$A$1:$I$25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2" l="1"/>
  <c r="I56" i="2" s="1"/>
  <c r="F56" i="2"/>
  <c r="H56" i="2" s="1"/>
  <c r="G26" i="2" l="1"/>
  <c r="I26" i="2" s="1"/>
  <c r="F26" i="2"/>
  <c r="H26" i="2" s="1"/>
  <c r="D42" i="2" l="1"/>
  <c r="D18" i="2" l="1"/>
  <c r="F140" i="2"/>
  <c r="H140" i="2" s="1"/>
  <c r="G140" i="2"/>
  <c r="I140" i="2" s="1"/>
  <c r="F42" i="2" l="1"/>
  <c r="H42" i="2" s="1"/>
  <c r="F40" i="2"/>
  <c r="H40" i="2" s="1"/>
  <c r="G42" i="2"/>
  <c r="I42" i="2" s="1"/>
  <c r="G40" i="2"/>
  <c r="I40" i="2" s="1"/>
  <c r="F44" i="2"/>
  <c r="H44" i="2" s="1"/>
  <c r="F46" i="2"/>
  <c r="H46" i="2" s="1"/>
  <c r="F48" i="2"/>
  <c r="H48" i="2" s="1"/>
  <c r="G48" i="2"/>
  <c r="I48" i="2" s="1"/>
  <c r="G46" i="2"/>
  <c r="I46" i="2" s="1"/>
  <c r="G44" i="2"/>
  <c r="I44" i="2" s="1"/>
  <c r="F160" i="2"/>
  <c r="H160" i="2" s="1"/>
  <c r="F158" i="2"/>
  <c r="H158" i="2" s="1"/>
  <c r="G160" i="2"/>
  <c r="I160" i="2" s="1"/>
  <c r="G158" i="2"/>
  <c r="I158" i="2" s="1"/>
  <c r="G168" i="2"/>
  <c r="I168" i="2" s="1"/>
  <c r="F168" i="2"/>
  <c r="H168" i="2" s="1"/>
  <c r="G120" i="2"/>
  <c r="I120" i="2" s="1"/>
  <c r="F120" i="2"/>
  <c r="H120" i="2" s="1"/>
  <c r="F118" i="2"/>
  <c r="H118" i="2" s="1"/>
  <c r="F112" i="2"/>
  <c r="H112" i="2" s="1"/>
  <c r="F110" i="2"/>
  <c r="H110" i="2" s="1"/>
  <c r="F108" i="2"/>
  <c r="H108" i="2" s="1"/>
  <c r="F106" i="2"/>
  <c r="H106" i="2" s="1"/>
  <c r="F102" i="2"/>
  <c r="H102" i="2" s="1"/>
  <c r="F100" i="2"/>
  <c r="H100" i="2" s="1"/>
  <c r="F94" i="2"/>
  <c r="H94" i="2" s="1"/>
  <c r="F92" i="2"/>
  <c r="H92" i="2" s="1"/>
  <c r="F90" i="2"/>
  <c r="H90" i="2" s="1"/>
  <c r="F86" i="2"/>
  <c r="H86" i="2" s="1"/>
  <c r="F84" i="2"/>
  <c r="H84" i="2" s="1"/>
  <c r="F76" i="2"/>
  <c r="H76" i="2" s="1"/>
  <c r="F70" i="2"/>
  <c r="H70" i="2" s="1"/>
  <c r="F64" i="2"/>
  <c r="H64" i="2" s="1"/>
  <c r="G62" i="2"/>
  <c r="I62" i="2" s="1"/>
  <c r="F62" i="2"/>
  <c r="H62" i="2" s="1"/>
  <c r="G60" i="2"/>
  <c r="I60" i="2" s="1"/>
  <c r="F60" i="2"/>
  <c r="H60" i="2" s="1"/>
  <c r="G58" i="2"/>
  <c r="I58" i="2" s="1"/>
  <c r="F58" i="2"/>
  <c r="H58" i="2" s="1"/>
  <c r="G54" i="2"/>
  <c r="I54" i="2" s="1"/>
  <c r="F54" i="2"/>
  <c r="H54" i="2" s="1"/>
  <c r="G52" i="2"/>
  <c r="I52" i="2" s="1"/>
  <c r="F52" i="2"/>
  <c r="H52" i="2" s="1"/>
  <c r="G118" i="2"/>
  <c r="I118" i="2" s="1"/>
  <c r="G116" i="2"/>
  <c r="I116" i="2" s="1"/>
  <c r="G114" i="2"/>
  <c r="I114" i="2" s="1"/>
  <c r="G112" i="2"/>
  <c r="I112" i="2" s="1"/>
  <c r="G110" i="2"/>
  <c r="I110" i="2" s="1"/>
  <c r="G108" i="2"/>
  <c r="I108" i="2" s="1"/>
  <c r="G106" i="2"/>
  <c r="I106" i="2" s="1"/>
  <c r="G104" i="2"/>
  <c r="I104" i="2" s="1"/>
  <c r="G102" i="2"/>
  <c r="I102" i="2" s="1"/>
  <c r="G100" i="2"/>
  <c r="I100" i="2" s="1"/>
  <c r="F98" i="2"/>
  <c r="H98" i="2" s="1"/>
  <c r="G96" i="2"/>
  <c r="I96" i="2" s="1"/>
  <c r="G94" i="2"/>
  <c r="I94" i="2" s="1"/>
  <c r="G92" i="2"/>
  <c r="I92" i="2" s="1"/>
  <c r="G90" i="2"/>
  <c r="I90" i="2" s="1"/>
  <c r="G88" i="2"/>
  <c r="I88" i="2" s="1"/>
  <c r="G86" i="2"/>
  <c r="I86" i="2" s="1"/>
  <c r="G84" i="2"/>
  <c r="I84" i="2" s="1"/>
  <c r="G82" i="2"/>
  <c r="I82" i="2" s="1"/>
  <c r="G80" i="2"/>
  <c r="I80" i="2" s="1"/>
  <c r="G78" i="2"/>
  <c r="I78" i="2" s="1"/>
  <c r="G76" i="2"/>
  <c r="I76" i="2" s="1"/>
  <c r="F74" i="2"/>
  <c r="H74" i="2" s="1"/>
  <c r="G72" i="2"/>
  <c r="I72" i="2" s="1"/>
  <c r="G70" i="2"/>
  <c r="I70" i="2" s="1"/>
  <c r="F68" i="2"/>
  <c r="H68" i="2" s="1"/>
  <c r="G66" i="2"/>
  <c r="I66" i="2" s="1"/>
  <c r="G64" i="2"/>
  <c r="I64" i="2" s="1"/>
  <c r="G50" i="2"/>
  <c r="I50" i="2" s="1"/>
  <c r="F50" i="2"/>
  <c r="H50" i="2" s="1"/>
  <c r="F72" i="2" l="1"/>
  <c r="H72" i="2" s="1"/>
  <c r="G68" i="2"/>
  <c r="I68" i="2" s="1"/>
  <c r="G74" i="2"/>
  <c r="I74" i="2" s="1"/>
  <c r="F66" i="2"/>
  <c r="H66" i="2" s="1"/>
  <c r="F88" i="2"/>
  <c r="H88" i="2" s="1"/>
  <c r="F114" i="2"/>
  <c r="H114" i="2" s="1"/>
  <c r="G98" i="2"/>
  <c r="I98" i="2" s="1"/>
  <c r="F80" i="2"/>
  <c r="H80" i="2" s="1"/>
  <c r="F104" i="2"/>
  <c r="H104" i="2" s="1"/>
  <c r="F78" i="2"/>
  <c r="H78" i="2" s="1"/>
  <c r="F82" i="2"/>
  <c r="H82" i="2" s="1"/>
  <c r="F96" i="2"/>
  <c r="H96" i="2" s="1"/>
  <c r="F116" i="2"/>
  <c r="H116" i="2" s="1"/>
  <c r="G18" i="2" l="1"/>
  <c r="I18" i="2" s="1"/>
  <c r="F18" i="2"/>
  <c r="H18" i="2" s="1"/>
  <c r="G16" i="2"/>
  <c r="I16" i="2" s="1"/>
  <c r="F16" i="2"/>
  <c r="H16" i="2" s="1"/>
  <c r="F14" i="2"/>
  <c r="H14" i="2" s="1"/>
  <c r="G14" i="2"/>
  <c r="I14" i="2" s="1"/>
  <c r="G12" i="2"/>
  <c r="I12" i="2" s="1"/>
  <c r="F12" i="2"/>
  <c r="H12" i="2" s="1"/>
  <c r="G10" i="2"/>
  <c r="I10" i="2" s="1"/>
  <c r="F10" i="2"/>
  <c r="H10" i="2" s="1"/>
  <c r="G8" i="2"/>
  <c r="I8" i="2" s="1"/>
  <c r="F8" i="2"/>
  <c r="H8" i="2" s="1"/>
  <c r="G6" i="2" l="1"/>
  <c r="I6" i="2" s="1"/>
  <c r="F6" i="2"/>
  <c r="H6" i="2" s="1"/>
  <c r="G4" i="2"/>
  <c r="I4" i="2" s="1"/>
  <c r="F4" i="2"/>
  <c r="H4" i="2" s="1"/>
  <c r="G166" i="2"/>
  <c r="I166" i="2" s="1"/>
  <c r="F166" i="2"/>
  <c r="H166" i="2" s="1"/>
  <c r="G164" i="2"/>
  <c r="I164" i="2" s="1"/>
  <c r="F164" i="2"/>
  <c r="H164" i="2" s="1"/>
  <c r="G162" i="2"/>
  <c r="I162" i="2" s="1"/>
  <c r="F162" i="2"/>
  <c r="H162" i="2" s="1"/>
  <c r="G156" i="2"/>
  <c r="I156" i="2" s="1"/>
  <c r="F156" i="2"/>
  <c r="H156" i="2" s="1"/>
  <c r="G154" i="2"/>
  <c r="I154" i="2" s="1"/>
  <c r="F154" i="2"/>
  <c r="H154" i="2" s="1"/>
  <c r="G152" i="2"/>
  <c r="I152" i="2" s="1"/>
  <c r="F152" i="2"/>
  <c r="H152" i="2" s="1"/>
  <c r="G150" i="2"/>
  <c r="I150" i="2" s="1"/>
  <c r="F150" i="2"/>
  <c r="H150" i="2" s="1"/>
  <c r="G148" i="2"/>
  <c r="I148" i="2" s="1"/>
  <c r="F148" i="2"/>
  <c r="H148" i="2" s="1"/>
  <c r="G146" i="2"/>
  <c r="I146" i="2" s="1"/>
  <c r="F146" i="2"/>
  <c r="H146" i="2" s="1"/>
  <c r="G144" i="2"/>
  <c r="I144" i="2" s="1"/>
  <c r="F144" i="2"/>
  <c r="H144" i="2" s="1"/>
  <c r="G142" i="2"/>
  <c r="I142" i="2" s="1"/>
  <c r="F142" i="2"/>
  <c r="H142" i="2" s="1"/>
  <c r="F138" i="2"/>
  <c r="H138" i="2" s="1"/>
  <c r="G138" i="2"/>
  <c r="I138" i="2" s="1"/>
  <c r="G136" i="2"/>
  <c r="I136" i="2" s="1"/>
  <c r="F136" i="2"/>
  <c r="H136" i="2" s="1"/>
  <c r="G134" i="2"/>
  <c r="I134" i="2" s="1"/>
  <c r="F134" i="2"/>
  <c r="H134" i="2" s="1"/>
  <c r="G132" i="2"/>
  <c r="I132" i="2" s="1"/>
  <c r="F132" i="2"/>
  <c r="H132" i="2" s="1"/>
  <c r="G130" i="2"/>
  <c r="I130" i="2" s="1"/>
  <c r="F130" i="2"/>
  <c r="H130" i="2" s="1"/>
  <c r="G128" i="2"/>
  <c r="I128" i="2" s="1"/>
  <c r="F128" i="2"/>
  <c r="H128" i="2" s="1"/>
  <c r="G126" i="2"/>
  <c r="I126" i="2" s="1"/>
  <c r="F126" i="2"/>
  <c r="H126" i="2" s="1"/>
  <c r="G124" i="2"/>
  <c r="I124" i="2" s="1"/>
  <c r="F124" i="2"/>
  <c r="H124" i="2" s="1"/>
  <c r="G122" i="2"/>
  <c r="I122" i="2" s="1"/>
  <c r="F122" i="2"/>
  <c r="H122" i="2" s="1"/>
  <c r="G38" i="2"/>
  <c r="F38" i="2"/>
  <c r="G36" i="2"/>
  <c r="F36" i="2"/>
  <c r="G34" i="2"/>
  <c r="F34" i="2"/>
  <c r="G32" i="2"/>
  <c r="I32" i="2" s="1"/>
  <c r="F32" i="2"/>
  <c r="H32" i="2" s="1"/>
  <c r="G30" i="2"/>
  <c r="I30" i="2" s="1"/>
  <c r="F30" i="2"/>
  <c r="H30" i="2" s="1"/>
  <c r="G28" i="2"/>
  <c r="I28" i="2" s="1"/>
  <c r="F28" i="2"/>
  <c r="H28" i="2" s="1"/>
  <c r="G24" i="2"/>
  <c r="I24" i="2" s="1"/>
  <c r="F24" i="2"/>
  <c r="H24" i="2" s="1"/>
  <c r="G22" i="2"/>
  <c r="I22" i="2" s="1"/>
  <c r="F22" i="2"/>
  <c r="H22" i="2" s="1"/>
  <c r="G20" i="2"/>
  <c r="I20" i="2" s="1"/>
  <c r="F20" i="2"/>
  <c r="H20" i="2" s="1"/>
  <c r="I34" i="2" l="1"/>
  <c r="H36" i="2"/>
  <c r="I36" i="2"/>
  <c r="H34" i="2"/>
  <c r="H38" i="2" l="1"/>
  <c r="H170" i="2" s="1"/>
  <c r="G4" i="5" s="1"/>
  <c r="I38" i="2"/>
  <c r="I170" i="2" s="1"/>
  <c r="H4" i="5" s="1"/>
  <c r="G5" i="5" l="1"/>
  <c r="G6" i="5" s="1"/>
  <c r="G7" i="5" s="1"/>
  <c r="I171" i="2"/>
  <c r="I172" i="2" l="1"/>
  <c r="I173" i="2" s="1"/>
</calcChain>
</file>

<file path=xl/sharedStrings.xml><?xml version="1.0" encoding="utf-8"?>
<sst xmlns="http://schemas.openxmlformats.org/spreadsheetml/2006/main" count="277" uniqueCount="185">
  <si>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</si>
  <si>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</si>
  <si>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</si>
  <si>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</si>
  <si>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</si>
  <si>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</si>
  <si>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</si>
  <si>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</si>
  <si>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</si>
  <si>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Anyag 
egységár</t>
  </si>
  <si>
    <t>Díj 
egységre</t>
  </si>
  <si>
    <t>Rehab-1</t>
  </si>
  <si>
    <t>klt</t>
  </si>
  <si>
    <t>Rehab-2</t>
  </si>
  <si>
    <t>m</t>
  </si>
  <si>
    <t>db</t>
  </si>
  <si>
    <t>Rehab-4</t>
  </si>
  <si>
    <t>Ajtóbehúzó fogantyú 60-70 cm egyenes, vagy 60-80 cm ferde magasságban, pl: THM45</t>
  </si>
  <si>
    <t>Rehab-5</t>
  </si>
  <si>
    <t>Ruhaakasztó ajtóra szerelve, 120 cm magasságban</t>
  </si>
  <si>
    <t>Rehab-6</t>
  </si>
  <si>
    <t>Körzsinóros segélyhívó wc mellett falra szerelve, 110 cm magasságban, 30 cm magasságig lelógó kezelővel; megkülönböztetett színezéssel és Braille felirattal, áramvédett kivitelben. A jelzés a külső oldalon az ajtó felett jelez segélyhívás esetén; fény és hangjelzéssel.</t>
  </si>
  <si>
    <t>Rehab-7</t>
  </si>
  <si>
    <t>WC csésze mellett 80 cm hosszú felhajtható kapaszkodó, 75 cm-es magasságban, pl: TH840 szerelt nyitott WC-papír tartóval</t>
  </si>
  <si>
    <t>Rehab-8</t>
  </si>
  <si>
    <t>Rehab-10</t>
  </si>
  <si>
    <t>Rehab-11</t>
  </si>
  <si>
    <t>Rehab-12</t>
  </si>
  <si>
    <t>Rehab-13</t>
  </si>
  <si>
    <t>Rehab-14</t>
  </si>
  <si>
    <t>Rehab-15</t>
  </si>
  <si>
    <t>Rehab-16</t>
  </si>
  <si>
    <t>Falra szerelt szappanadagoló (29,7*10,5*10,2 cm)</t>
  </si>
  <si>
    <t>Rehab-17</t>
  </si>
  <si>
    <t>Rehab-18</t>
  </si>
  <si>
    <t>Munkanem összesen:</t>
  </si>
  <si>
    <t>42-011-1.1.1.2-0415538</t>
  </si>
  <si>
    <t>Fal-, pillér és oszlopburkolat hordozószerkezetének felületelőkészítése beltérben,  gipszkarton, tégla, beton és vakolt alapfelületen, kenhető víz- és páraszigetelés felhordása egy rétegben,  hajlaterősítő szalag elhelyezésével Baumacol Proof folyékony fólia, Cikkszám: 956522</t>
  </si>
  <si>
    <t>m2</t>
  </si>
  <si>
    <t>42-011-2.1.1.2-0415538</t>
  </si>
  <si>
    <t>Padlóburkolat hordozószerkezetének felületelőkészítése beltérben, beton alapfelületen kenhető víz- és páraszigetelés felhordása egy rétegben,  hajlaterősítő szalag elhelyezésével Baumacol Proof folyékony fólia, Cikkszám: 956522</t>
  </si>
  <si>
    <t>42-012-1.1.1.2.1.1-0415534</t>
  </si>
  <si>
    <t>Fal-, pillér-, oszlopburkolat készítése beltérben, tégla, beton, vakolt alapfelületen, gres, kőporcelán lappal, kötésben vagy hálósan, 3-5 mm vtg. ragasztóba rakva, 1-10 mm fugaszélességgel, 20x20 - 40x40 cm közötti lapmérettel Baumacol FlexTop, C2TE S1, flexibilis csemperagsztó, Cikkszám: 156201 Baumacol Prémium fugázó CG2 6 mm-ig, színes, Cikkszám: 961021-38</t>
  </si>
  <si>
    <t>42-022-1.1.1.2.1.1-0415534</t>
  </si>
  <si>
    <t>Padlóburkolat készítése, beltérben, tégla, beton, vakolt alapfelületen, gres, kőporcelán lappal, kötésben vagy hálósan, 3-5 mm vtg. ragasztóba rakva, 1-10 mm fugaszélességgel, 20x20 - 40x40 cm közötti lapmérettel Baumacol FlexTop, C2TE S1, flexibilis csemperagsztó, Cikkszám: 156201 Baumacol Prémium fugázó CG2 6 mm-ig, színes, Cikkszám: 961021-38</t>
  </si>
  <si>
    <t>Pneumatikus wc öblítőtartály</t>
  </si>
  <si>
    <t>39-003-1.1.1.3.1-2210202</t>
  </si>
  <si>
    <t>39-001-021.1.1-0120021</t>
  </si>
  <si>
    <t xml:space="preserve">Információs helyiség tábla </t>
  </si>
  <si>
    <t>Belső bontás vizesblokkokban</t>
  </si>
  <si>
    <t xml:space="preserve">71-005-3636191 </t>
  </si>
  <si>
    <t>710052458733</t>
  </si>
  <si>
    <t xml:space="preserve"> 71-010-1967534 </t>
  </si>
  <si>
    <t>Komplett világítási szerelvények; Csatlakozóaljzat elhelyezése, süllyesztve, 16A,
földelt,
egyes csatlakozóaljzat (2P+F)
5 2P+F aljzat csavaros, fehér</t>
  </si>
  <si>
    <t>Elektromos munkák Villanyszerelés
Világítási szerelvények Komplett világítási szerelvények; Fali kapcsolók elhelyezése,
süllyesztve, 10A egypólusú kapcsolók
 egypólusú kapcsoló kerettel, fehér</t>
  </si>
  <si>
    <t>Rehab-19</t>
  </si>
  <si>
    <t>Rehab-20</t>
  </si>
  <si>
    <t xml:space="preserve">100/212 belső ajtó </t>
  </si>
  <si>
    <t xml:space="preserve">75/212 belső ajtó </t>
  </si>
  <si>
    <t>Összesen:</t>
  </si>
  <si>
    <t>K-TÉTEL</t>
  </si>
  <si>
    <t>Műanyag kültéri nyílászárók aszimmetrikus ajtó 
140 x285 cm</t>
  </si>
  <si>
    <t xml:space="preserve">Áfa: </t>
  </si>
  <si>
    <t xml:space="preserve"> Bruttó:</t>
  </si>
  <si>
    <t>210110016762</t>
  </si>
  <si>
    <r>
      <t>Építési törmelék konténeres elszállítása, lerakása, lerakóhelyi díjjal, 5,0 m</t>
    </r>
    <r>
      <rPr>
        <vertAlign val="superscript"/>
        <sz val="10"/>
        <color indexed="8"/>
        <rFont val="Arial Narrow"/>
        <family val="2"/>
        <charset val="238"/>
      </rPr>
      <t>3</t>
    </r>
    <r>
      <rPr>
        <sz val="10"/>
        <color indexed="8"/>
        <rFont val="Arial Narrow"/>
        <family val="2"/>
        <charset val="238"/>
      </rPr>
      <t>-es konténerbe</t>
    </r>
  </si>
  <si>
    <t>210110016825</t>
  </si>
  <si>
    <t>Munkahelyi depóniából építési törmelék konténerbe rakása,  kézi erővel, önálló munka esetén elszámolva, konténer szállítás nélkül</t>
  </si>
  <si>
    <t>m3</t>
  </si>
  <si>
    <t>330000087421</t>
  </si>
  <si>
    <t>Válaszfal bontása, égetett agyag-kerámia termékekből, erősítő pillérrel vagy erősítő pillér nélkül falazva, üreges kerámia válaszfaltéglából, 10 cm vastagságig, falazó, cementes mészhabarcsból falazva</t>
  </si>
  <si>
    <t>330000087491</t>
  </si>
  <si>
    <t>Nyílásbontás, égetett-agyag kerámia teherhordó, tömör téglafalban</t>
  </si>
  <si>
    <t>330000087501</t>
  </si>
  <si>
    <t>Nyílásbontás, égetett-agyag kerámia falazóblokk téglafalban</t>
  </si>
  <si>
    <t>330910095491</t>
  </si>
  <si>
    <t>Teherhordó és kitöltő falazat, égetett agyag-kerámia termékekből, nyílásbefalazás, nyílásszűkítés vagy kisebb falpótlások, 250 mm és ennél vastagabb falban csorbázatvéséssel, nyílásbefalazás, nyílásszűkítés vagy kisebb falpótlások, Kisméretű tömör tégla 250x120x65 mm I.o. M 1 (Hf10-mc) falazó, cementes mészhabarcs</t>
  </si>
  <si>
    <t>420222270936</t>
  </si>
  <si>
    <t>Lábazatburkolat készítése, beltérben, gres, kőporcelán lappal, egyenes, egysoros kivitelben, 3-5 mm ragasztóba rakva, 1-10 mm fugaszélességgel, 10 cm magasságig, 20x20 - 40×40 cm közötti lapmérettel MAPEI Keraflex cementkötésű ragasztóhabarcs, szürke, Ultracolor Plus fugázóhabarcs, fehér</t>
  </si>
  <si>
    <t>420412814666</t>
  </si>
  <si>
    <t>WC kabin, egyajtós</t>
  </si>
  <si>
    <t>Szerelt válaszfalrendszer laminált bútorlapból, szabad-foglalt jelzésű zárral, kilinccsel, két ajtóval, 180 cm széles, 120 cm válaszfallal</t>
  </si>
  <si>
    <t>Szerelt válaszfalrendszer laminált bútorlapból, szabad-foglalt jelzésű zárral, kilinccsel, három ajtóval, 270 cm széles, 120 cm válaszfallal</t>
  </si>
  <si>
    <t>K-tétel</t>
  </si>
  <si>
    <t xml:space="preserve">81-000-0834682 </t>
  </si>
  <si>
    <t>Csővezetékek bontása, horganyzott vagy fekete acélcsövek tartószerkezetről, vagy padlócsatornából lángvágással, deponálással, DN 50 méretig</t>
  </si>
  <si>
    <t xml:space="preserve">81-000-0834871 </t>
  </si>
  <si>
    <t>Csővezetékek bontása,
ragasztott vagy gumigyűrűs tömítésű
PVC csővezeték leszerelése, DN 25 - 50 között</t>
  </si>
  <si>
    <t xml:space="preserve">82-000-0923095 </t>
  </si>
  <si>
    <t>Vízellátás berendezési tárgyak leszerelése, faliutak, mosdók</t>
  </si>
  <si>
    <t>Vízellátás berendezési tárgyak leszerelése, WC csésze leszerelése tartozékokkal</t>
  </si>
  <si>
    <t xml:space="preserve">82-000-0923122 </t>
  </si>
  <si>
    <t>Vízellátás berendezési tárgyak leszerelése, WC vizelde tartozékokkal</t>
  </si>
  <si>
    <t>Ellenőrző próbák készítése belső vízvezeték hálózatra, hatósági víznyomáspróba (Vízmű számla)</t>
  </si>
  <si>
    <t xml:space="preserve">db     </t>
  </si>
  <si>
    <t>Ellenőrző próbák készítése belső vízvezeték hálózatra, akkreditált vízminőség vizsgálat</t>
  </si>
  <si>
    <t xml:space="preserve">m      </t>
  </si>
  <si>
    <t xml:space="preserve">81-001-0850995 </t>
  </si>
  <si>
    <t>Ivóvíz vezeték, Ötrétegű cső szerelése, PE-RT/Al/PE-RT anyagból, préshüvelyes kötésekkel, cső elhelyezése csőidomok nélkül, szakaszos nyomáspróbával, gumibetétes csőbilincsekre, DN 12 Uponor MLCP cső, szálban, 16x2 mm, Cikkszám: 1013432</t>
  </si>
  <si>
    <t xml:space="preserve">81-001-0851012 </t>
  </si>
  <si>
    <t>Ivóvíz vezeték, Ötrétegű cső szerelése, PE-RT/Al/PE-RT anyagból, préshüvelyes kötésekkel, cső elhelyezése csőidomok nélkül, szakaszos nyomáspróbával, gumibetétes csőbilincsekre, DN 15 Uponor MLCP cső, szálban, 20x2,25 mm, Cikkszám: 1013438</t>
  </si>
  <si>
    <t xml:space="preserve">1-001-0851024 </t>
  </si>
  <si>
    <t>Ivóvíz vezeték, Ötrétegű cső szerelése, PE-RT/Al/PE-RT anyagból, préshüvelyes kötésekkel, cső elhelyezése csőidomok nélkül, szakaszos nyomáspróbával, gumibetétes csőbilincsekre, DN 20 Uponor MLCP cső, szálban, 25x2,5 mm, Cikkszám: 1013442</t>
  </si>
  <si>
    <t xml:space="preserve">81-001-3658711 </t>
  </si>
  <si>
    <t>Ivóvíz vezeték, Ötrétegű cső szerelése, PE-RT/Al/PE-RT anyagból, menetes-csavarzatos kötéssel, egy csavarzattal csatlakozó idomok, DN 15 Uponor MLCP talpas falikorong, 1/2" km x 1/2" bm, Cikkszám: 1015455</t>
  </si>
  <si>
    <t xml:space="preserve">81-002-0871526 </t>
  </si>
  <si>
    <t>PVC lefolyóvezeték szerelése, ragasztott kötésekkel, cső elhelyezése csőidomokkal, szakaszos tömörségi próbával, falhoronyba vagy padlócsatornába (horonyvésés külön tételben), DN 40 PIPELIFE PVC-U sima lefolyócső 40x1,8x2000 mm, KAGL040/2M</t>
  </si>
  <si>
    <t xml:space="preserve">81-002-0871531 </t>
  </si>
  <si>
    <t>PVC lefolyóvezeték szerelése, ragasztott kötésekkel, cső elhelyezése csőidomokkal, szakaszos tömörségi próbával, falhoronyba vagy padlócsatornába (horonyvésés külön tételben), DN 50 PIPELIFE PVC-U sima lefolyócső 50x1,8x2000 mm, KAGL050/2M</t>
  </si>
  <si>
    <t xml:space="preserve">81-002-0871543 </t>
  </si>
  <si>
    <t>PVC lefolyóvezeték szerelése, ragasztott kötésekkel, cső elhelyezése csőidomokkal, szakaszos tömörségi próbával, falhoronyba vagy padlócsatornába (horonyvésés külön tételben), DN 65 PIPELIFE PVC-U sima lefolyócső 63x1,9x2000 mm, KAGL063/2M</t>
  </si>
  <si>
    <t xml:space="preserve">81-002-0873301 </t>
  </si>
  <si>
    <t>PVC-KGEM lefolyóvezeték szerelése, tokos, gumigyűrűs kötésekkel, cső elhelyezése csőidomok nélkül, szakaszos tömörségi próbával, horonyba, padlócsatornába vagy épületen belül földárokba, DN 100 PIPELIFE PVC-U tömörfalú tokos csatornacső 110x3,2x1000 mm SN4, KGEM110/1M-EN</t>
  </si>
  <si>
    <t>81-002-0873342</t>
  </si>
  <si>
    <t>PVC-KGEM lefolyóvezeték szerelése, tokos, gumigyűrűs kötésekkel, cső elhelyezése csőidomok nélkül, szakaszos tömörségi próbával, horonyba, padlócsatornába vagy épületen belül földárokba, DN 125 PIPELIFE PVC-U tömörfalú tokos csatornacső 125x3,2x1000 mm SN4, KGEM125/1M-EN</t>
  </si>
  <si>
    <t xml:space="preserve">81-012-0922530 </t>
  </si>
  <si>
    <t>Rákötés az épület meglévő vízvezeték hálózatára</t>
  </si>
  <si>
    <t xml:space="preserve">81-012-0922542 </t>
  </si>
  <si>
    <t>Rákötés az épület meglévő csatorna hálózatára</t>
  </si>
  <si>
    <t xml:space="preserve">82-001-0932415 </t>
  </si>
  <si>
    <t xml:space="preserve">82-001-1488384 </t>
  </si>
  <si>
    <t>Kétoldalon menetes vagy roppantógyűrűs szerelvény elhelyezése, külső vagy belső menettel, illetve hollandival csatlakoztatva DN 20 gömbcsap, víz- és gázfőcsap HERZ gömbcsap elzárókarral, ürítőszeleppel, nikkelezett, PTFE és NBR tömítéssel, -10°C-110°C, víz 0°C-110°C, 3/4" bb. menettel, Csz: 1240202</t>
  </si>
  <si>
    <t xml:space="preserve">82-004-0952586 </t>
  </si>
  <si>
    <t>Elektromos melegvíztermelő és tároló berendezés elhelyezése, tartozékokkal, szerelvényekkel, vízoldali bekötéssel, elektromos bekötés nélkül, 20 literig HAJDU ZA10 zárt, elektromos melegvíztároló 1~ 230V/50Hz; 2,0kW; elektromos bekötés nélkül</t>
  </si>
  <si>
    <t xml:space="preserve">82-004-0952591 </t>
  </si>
  <si>
    <t>Elektromos melegvíztermelő és tároló berendezés elhelyezése, tartozékokkal, szerelvényekkel, vízoldali bekötéssel, elektromos bekötés nélkül, 20 literig VAILLANT miniVED H 4/2 zárt, elektromos átfolyós  vízmelegítő, 1ˇ230V/50Hz; 4,4kW, 19A; elektromos bekötés nélkül</t>
  </si>
  <si>
    <t xml:space="preserve">82-009-0969053 </t>
  </si>
  <si>
    <t>Mosdó vagy mosómedence berendezés elhelyezése és bekötése, kifolyószelep, bűzelzáró és sarokszelep nélkül, falra szerelhető porcelán kivitelben (komplett) ALFÖLDI/BÁZIS porcelán mosdó, 60 cm, 3 csaplyukkal, fehér, Kód: 4196 70</t>
  </si>
  <si>
    <t xml:space="preserve">82-009-1724624 </t>
  </si>
  <si>
    <t>Mosdó vagy mosómedence berendezés elhelyezése és bekötése, kifolyószelep, bűzelzáró és sarokszelep nélkül, falra szerelhető porcelán kivitelben (komplett) B&amp;K Rögzítő elem porcelán mosdóhoz mozgáskorlátozottak részére Cikkszám: TH401A</t>
  </si>
  <si>
    <t xml:space="preserve">82-009-0974531 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</si>
  <si>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</si>
  <si>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 xml:space="preserve">82-009-0975020 </t>
  </si>
  <si>
    <t>WC-csésze kiegészítő szerelvényeinek elhelyezése, WC-ülőke ALFÖLDI WC-ülőke, 8780 95 01, fehér</t>
  </si>
  <si>
    <t xml:space="preserve">82-009-0975056 </t>
  </si>
  <si>
    <t>WC-csésze kiegészítő szerelvényeinek elhelyezése, WC csatlakozó, alsó kifolyású WC-hez WC-leültető gumi</t>
  </si>
  <si>
    <t xml:space="preserve">82-009-1860840 </t>
  </si>
  <si>
    <t xml:space="preserve">82-009-1492251 </t>
  </si>
  <si>
    <t>Vizelde vagy piszoár berendezés elhelyezése, öblítőszelep, sarokszelep és bűzelzáró nélkül, porcelán, falra szerelhető vizelde ALFÖLDI/BÁZIS porcelán vizelde (felső bekötésű), fehér, Kód: 4332 00</t>
  </si>
  <si>
    <t xml:space="preserve"> 82-009-0976136 </t>
  </si>
  <si>
    <t>Vizelde kiegészítő elemei, öblítőszelep, nyomógombos MOFÉM vizelde öblítőszelep, Kód: 166-0007-00</t>
  </si>
  <si>
    <t xml:space="preserve">82-009-0976606 </t>
  </si>
  <si>
    <t>Berendezési tárgyak szerelvényeinek felszerelése, sarokszelep szerelés MOFÉM sárgaréz sarokszelep 1/2"-3/8" sárgaréz, krómozott, 10 bar, Kód: 163-0006-00</t>
  </si>
  <si>
    <t xml:space="preserve">82-009-3242266  </t>
  </si>
  <si>
    <t>Épületgépészeti munkák
Épületgépészeti szerelvények és berendezések szerelése
Vízellátás berendezési tárgyai
Csaptelepek és szerelvényeinek felszerelése,
mosdócsaptelepek,
álló illetve süllyesztett mosdócsaptelep
MOFÉM Junior Evo egykaros mosdócsaptelep, 5 l/perc Eco perlátorral, ECO kerámia vezérlő, forr. elleni véd.-mel, kr. leeresztőszeleppel, kód: 150-0057-00</t>
  </si>
  <si>
    <t xml:space="preserve">82-009-2659393 </t>
  </si>
  <si>
    <t>Padló alatti illetve falba süllyeszthető bűzelzáró, padló feletti vagy falba süllyeszthető elhelyezése HL138, Klímaszifon falba süllyesztve kondenzvíz és cseppgyűjtéshez DN32. függőleges kimenettel.  A kiszáradás esetén is bűzzáró (kettős működésű) bűzzár-kazetta kihúzható,  és tisztítható, vagy cserélhető. Bemenete Ø 20 - 32mm-es csővel vagy tömlővel. A beépítőház a végleges beépítési mélységre állítható.</t>
  </si>
  <si>
    <t xml:space="preserve">82-009-2659255 </t>
  </si>
  <si>
    <t>Padló alatti illetve falba süllyeszthető bűzelzáró, padló alatti 1, 2, 3 ágú elhelyezése HL510NPr, Padlólefolyó DN40/50 vízszintes csatlakozóval, szigetelő karimával, "Primus" kiszáradás-védett vízbűzzárral, 123x123 mm műanyag rácstartóval, 115x115 mm nemesacél ráccsal, a csempézés idejére merevítő védőfedéllel. Terhelhetőség: 300kg</t>
  </si>
  <si>
    <t xml:space="preserve">82-009-0987401 </t>
  </si>
  <si>
    <t>Vizes berendezési tárgyak bűzelzáróinak felszerelése, mosdóhoz, bidéhez MOFÉM búraszifon leeresztőszeleppel, krómozott, Kód: 165-0027-00</t>
  </si>
  <si>
    <t xml:space="preserve">82-009-0988120 </t>
  </si>
  <si>
    <t>Vizes berendezési tárgyak bűzelzáróinak felszerelése, vizelde csészéhez MOFÉM vizeldeszifon, szemcseszórt, krómozott, Kód: 165-0028-00</t>
  </si>
  <si>
    <t>710010696204</t>
  </si>
  <si>
    <t>710022736225</t>
  </si>
  <si>
    <t xml:space="preserve">Elektromos fűtőpanel </t>
  </si>
  <si>
    <t xml:space="preserve">175/212 belső asszimmetrikus  ajtó </t>
  </si>
  <si>
    <t>Nagyméretű fix tükör pm 90 cm, méret: 60/90, felette világítás</t>
  </si>
  <si>
    <t>Merev, simafalú műanyag védőcső elhelyezése, elágazó dobozokkal, előre elkészített falhoronyba, vékonyfalú kivitelben, könnyű mechanikai igénybevételre,</t>
  </si>
  <si>
    <t>Szigetelt vezeték elhelyezése védőcsőbe húzva vagy vezetékcsatornába fektetve, rézvezetővel, leágazó kötésekkel, szigetelés ellenállás méréssel, a szerelvényekhez csatlakozó vezetékvégek bekötése nélkül</t>
  </si>
  <si>
    <t xml:space="preserve">Ffi-Női-Mozg.Wc+Előtér+Foyer </t>
  </si>
  <si>
    <t>Nettó összesen</t>
  </si>
  <si>
    <t xml:space="preserve">ÁFA </t>
  </si>
  <si>
    <t>Bruttó összesen</t>
  </si>
  <si>
    <t>Elektromos munkák
Villanyszerelés
Lámpatestek
fénycső almatura 4*18W és 2*18W</t>
  </si>
  <si>
    <t xml:space="preserve">Szemetestároló, tető nélküli kivitelben 
</t>
  </si>
  <si>
    <t xml:space="preserve">Mosdókagyló mellett felhajtható kapaszkodó. Szerelési magassága 85 cm, </t>
  </si>
  <si>
    <t xml:space="preserve">WC-kefe tartó falra szerelve, a fogója 45-50 cm magasságban </t>
  </si>
  <si>
    <t>WC csésze mellett L alakú fix kapaszkodó, vízszintes szára 75 cm-es magasságban, függőleges szára 70-80 cm-re a hátsó faltól,</t>
  </si>
  <si>
    <t xml:space="preserve">Külön wc blokk kialakítások burkolás, festés,teljes gépészet és elektromos kialakítások </t>
  </si>
  <si>
    <t>Újonnan készült aljzat kiegyenlítése cementesztrich és betonpadló felület előkészítése, 3 mm vastagságban  önterülő aljzatkiegyenlítő,</t>
  </si>
  <si>
    <t xml:space="preserve">180/285 belső asszimmetrikus  ajtó </t>
  </si>
  <si>
    <t>Új vizesblokkok kialakítása + Mozgáskorlátozott mosdó + Előtér + Foyer Felújítása</t>
  </si>
  <si>
    <r>
      <t xml:space="preserve">Sáp Művelődési Ház felújítása
</t>
    </r>
    <r>
      <rPr>
        <b/>
        <sz val="10"/>
        <color theme="1"/>
        <rFont val="Arial Narrow"/>
        <family val="2"/>
        <charset val="238"/>
      </rPr>
      <t xml:space="preserve">Új vizesblokkok kialakítása + Mozgáskorlátozott mosdó + Előtér + Foyer 
</t>
    </r>
    <r>
      <rPr>
        <b/>
        <sz val="14"/>
        <color theme="1"/>
        <rFont val="Arial Narrow"/>
        <family val="2"/>
        <charset val="238"/>
      </rPr>
      <t>Kivitelezésének Árajánlata</t>
    </r>
  </si>
  <si>
    <t>Speciális kiállású padlón álló, elől tömör WC-csésze, ülési magasság 46-48 cm. Ülűkével együtt.</t>
  </si>
  <si>
    <t xml:space="preserve">60*55 cm-es, mosdó, 85 cm magasságban. Keverőkaros csapteleppel,hideg melegvíz keverőcsap beépítésvel. </t>
  </si>
  <si>
    <t>Helyiség táblák az ajtókra</t>
  </si>
  <si>
    <t xml:space="preserve"> Műanyag  paírtörlő adagoló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</si>
  <si>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összefüggő felületig, 1 rtg. tűzgátló 12,5 mm vtg. gipszkarton borítással tűzgátló építőlemez, 12,5 mm 1250/2000, direkt függesztővel, Cikksz: 32307120</t>
    </r>
  </si>
  <si>
    <t>Építőmesteri munkák
Szárazépítés Gipszkarton válaszfal szerkezetek
CW fém vázszerkezetre szerelt válaszfal 2 x 1 rtg. impregnált,  12,5 mm vtg. gipszkarton borítással, hőszigeteléssel,csavarfejek és illesztések glettelve (Q2), egyszeres, CW 50-06 mm vtg. tartóvázzal  impregnált építőlemez RBI 12,5 mm, ásványi szálas hőszigetelés</t>
  </si>
  <si>
    <t>Kétoldalon menetes vagy roppantógyűrűs szerelvény elhelyezése, külső vagy belső menettel, illetve hollandival csatlakoztatva DN 15 szelepek, csappantyúk (szabályzó, folytó-elzáró, beavatkozó) csempeszelep kék, 1/2", Kód: 164-0014-00</t>
  </si>
  <si>
    <t>WC öblítőtartály felszerelése és bekötése, falsík elé szerelhető, műanyag  falon kívüli tartály, alsó pozicíó, két öblítési mennyiséggel, 6/3 l vagy 9/4,5 l, kifolyó cső nélkül.</t>
  </si>
  <si>
    <t>Kommunikációs akadálymentesítés;
Hangfrekvenciás indukciós hurokerősítő rendszer mobil indukciós hurok</t>
  </si>
  <si>
    <t xml:space="preserve">Vakvezető és jelzőkő készítése, homokágyazatra fektetve, 10x20x6, 20x20x6, 20x30x6, 30x30x6 cm-es méretben Taktilis jelzőkő 10x20x6 cm méretben, pogácsás fehér, 40 cm szélességben </t>
  </si>
  <si>
    <t>*A felsorolt anyagok csak építész javaslatok, kivitelezés során műszakilag egyenértékű termékkel helyettesíthetők, kiválthatók.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</si>
</sst>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2" fontId="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3" fontId="1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vertical="top" wrapText="1"/>
    </xf>
    <xf numFmtId="2" fontId="1" fillId="0" borderId="0" xfId="0" applyNumberFormat="1" applyFont="1" applyFill="1" applyAlignment="1">
      <alignment vertical="top" wrapText="1"/>
    </xf>
    <xf numFmtId="2" fontId="1" fillId="0" borderId="0" xfId="0" applyNumberFormat="1" applyFont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3" fontId="1" fillId="0" borderId="0" xfId="0" applyNumberFormat="1" applyFont="1" applyFill="1" applyAlignment="1">
      <alignment vertical="top" wrapText="1"/>
    </xf>
    <xf numFmtId="1" fontId="1" fillId="0" borderId="0" xfId="0" applyNumberFormat="1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horizontal="right" vertical="top" wrapText="1"/>
    </xf>
    <xf numFmtId="3" fontId="6" fillId="0" borderId="0" xfId="0" applyNumberFormat="1" applyFont="1" applyFill="1" applyAlignment="1">
      <alignment horizontal="right" vertical="top" wrapText="1"/>
    </xf>
    <xf numFmtId="3" fontId="7" fillId="0" borderId="0" xfId="0" applyNumberFormat="1" applyFont="1" applyFill="1" applyAlignment="1">
      <alignment horizontal="right" vertical="top" wrapText="1"/>
    </xf>
    <xf numFmtId="3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1" fontId="1" fillId="0" borderId="0" xfId="0" applyNumberFormat="1" applyFont="1" applyAlignment="1">
      <alignment vertical="top" wrapText="1"/>
    </xf>
    <xf numFmtId="0" fontId="9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vertical="top" wrapText="1"/>
    </xf>
    <xf numFmtId="3" fontId="10" fillId="0" borderId="0" xfId="0" applyNumberFormat="1" applyFont="1" applyFill="1" applyBorder="1" applyAlignment="1" applyProtection="1">
      <alignment vertical="top" wrapText="1"/>
    </xf>
    <xf numFmtId="3" fontId="9" fillId="0" borderId="0" xfId="0" applyNumberFormat="1" applyFont="1" applyFill="1" applyBorder="1" applyAlignment="1" applyProtection="1">
      <alignment vertical="top" wrapText="1"/>
    </xf>
    <xf numFmtId="0" fontId="10" fillId="0" borderId="0" xfId="0" applyFont="1" applyFill="1" applyBorder="1" applyAlignment="1" applyProtection="1">
      <alignment horizontal="center" vertical="top" wrapText="1"/>
    </xf>
    <xf numFmtId="3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Fill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vertical="top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10" fillId="0" borderId="0" xfId="0" applyFont="1" applyAlignment="1">
      <alignment vertical="top" wrapText="1"/>
    </xf>
    <xf numFmtId="0" fontId="1" fillId="0" borderId="0" xfId="0" applyFont="1"/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1" fillId="0" borderId="16" xfId="0" applyFont="1" applyBorder="1"/>
    <xf numFmtId="0" fontId="1" fillId="0" borderId="17" xfId="0" applyFont="1" applyBorder="1"/>
    <xf numFmtId="0" fontId="2" fillId="0" borderId="24" xfId="0" applyFont="1" applyBorder="1" applyAlignment="1">
      <alignment horizontal="right" vertical="top" wrapText="1"/>
    </xf>
    <xf numFmtId="0" fontId="2" fillId="0" borderId="25" xfId="0" applyFont="1" applyBorder="1" applyAlignment="1">
      <alignment vertical="top" wrapText="1"/>
    </xf>
    <xf numFmtId="3" fontId="2" fillId="0" borderId="25" xfId="0" applyNumberFormat="1" applyFont="1" applyBorder="1" applyAlignment="1">
      <alignment horizontal="right" vertical="top" wrapText="1"/>
    </xf>
    <xf numFmtId="3" fontId="2" fillId="0" borderId="26" xfId="0" applyNumberFormat="1" applyFont="1" applyBorder="1" applyAlignment="1">
      <alignment horizontal="right" vertical="top" wrapText="1"/>
    </xf>
    <xf numFmtId="3" fontId="1" fillId="0" borderId="17" xfId="0" applyNumberFormat="1" applyFont="1" applyBorder="1" applyAlignment="1">
      <alignment horizontal="center"/>
    </xf>
    <xf numFmtId="3" fontId="1" fillId="0" borderId="18" xfId="0" applyNumberFormat="1" applyFont="1" applyBorder="1" applyAlignment="1">
      <alignment horizontal="center"/>
    </xf>
    <xf numFmtId="0" fontId="1" fillId="2" borderId="0" xfId="0" applyFont="1" applyFill="1"/>
    <xf numFmtId="0" fontId="1" fillId="0" borderId="0" xfId="0" applyFont="1" applyBorder="1" applyAlignment="1">
      <alignment horizontal="left" vertical="top" wrapText="1"/>
    </xf>
    <xf numFmtId="0" fontId="12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NumberFormat="1" applyFont="1" applyFill="1" applyAlignment="1">
      <alignment vertical="top" wrapText="1"/>
    </xf>
    <xf numFmtId="0" fontId="9" fillId="0" borderId="0" xfId="1" applyFont="1" applyBorder="1" applyAlignment="1">
      <alignment vertical="top" wrapText="1"/>
    </xf>
    <xf numFmtId="3" fontId="7" fillId="0" borderId="0" xfId="0" applyNumberFormat="1" applyFont="1" applyFill="1" applyBorder="1" applyAlignment="1">
      <alignment horizontal="right" vertical="top" wrapText="1"/>
    </xf>
    <xf numFmtId="3" fontId="6" fillId="0" borderId="0" xfId="0" applyNumberFormat="1" applyFont="1" applyFill="1" applyBorder="1" applyAlignment="1">
      <alignment vertical="top" wrapText="1"/>
    </xf>
    <xf numFmtId="0" fontId="3" fillId="0" borderId="0" xfId="0" applyFont="1"/>
    <xf numFmtId="0" fontId="1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9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3" fontId="2" fillId="0" borderId="20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3" fontId="1" fillId="0" borderId="2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5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3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</cellXfs>
  <cellStyles count="2">
    <cellStyle name="Normál" xfId="0" builtinId="0"/>
    <cellStyle name="Normá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115" zoomScaleNormal="100" zoomScaleSheetLayoutView="115" workbookViewId="0">
      <selection activeCell="N23" sqref="N23"/>
    </sheetView>
  </sheetViews>
  <sheetFormatPr defaultRowHeight="12.75" x14ac:dyDescent="0.2"/>
  <cols>
    <col min="1" max="1" width="2.7109375" style="68" customWidth="1"/>
    <col min="2" max="4" width="11.7109375" style="57" customWidth="1"/>
    <col min="5" max="5" width="6.42578125" style="57" bestFit="1" customWidth="1"/>
    <col min="6" max="6" width="6.5703125" style="57" bestFit="1" customWidth="1"/>
    <col min="7" max="7" width="13.28515625" style="57" bestFit="1" customWidth="1"/>
    <col min="8" max="8" width="10.42578125" style="57" bestFit="1" customWidth="1"/>
    <col min="9" max="9" width="2.7109375" style="68" customWidth="1"/>
    <col min="10" max="16384" width="9.140625" style="57"/>
  </cols>
  <sheetData>
    <row r="1" spans="1:9" ht="58.5" customHeight="1" x14ac:dyDescent="0.2">
      <c r="A1" s="79" t="s">
        <v>173</v>
      </c>
      <c r="B1" s="79"/>
      <c r="C1" s="79"/>
      <c r="D1" s="79"/>
      <c r="E1" s="79"/>
      <c r="F1" s="79"/>
      <c r="G1" s="79"/>
      <c r="H1" s="79"/>
      <c r="I1" s="79"/>
    </row>
    <row r="2" spans="1:9" s="68" customFormat="1" ht="13.5" thickBot="1" x14ac:dyDescent="0.25"/>
    <row r="3" spans="1:9" x14ac:dyDescent="0.2">
      <c r="B3" s="58"/>
      <c r="C3" s="59"/>
      <c r="D3" s="59"/>
      <c r="E3" s="62" t="s">
        <v>3</v>
      </c>
      <c r="F3" s="63" t="s">
        <v>4</v>
      </c>
      <c r="G3" s="64" t="s">
        <v>7</v>
      </c>
      <c r="H3" s="65" t="s">
        <v>8</v>
      </c>
    </row>
    <row r="4" spans="1:9" ht="13.5" thickBot="1" x14ac:dyDescent="0.25">
      <c r="B4" s="80" t="s">
        <v>160</v>
      </c>
      <c r="C4" s="81"/>
      <c r="D4" s="82"/>
      <c r="E4" s="60">
        <v>1</v>
      </c>
      <c r="F4" s="61" t="s">
        <v>12</v>
      </c>
      <c r="G4" s="66">
        <f>'Ffi-Női-Mozg.Wc+Előtér+Foyer '!H170</f>
        <v>0</v>
      </c>
      <c r="H4" s="67">
        <f>'Ffi-Női-Mozg.Wc+Előtér+Foyer '!I170</f>
        <v>0</v>
      </c>
    </row>
    <row r="5" spans="1:9" x14ac:dyDescent="0.2">
      <c r="B5" s="95" t="s">
        <v>169</v>
      </c>
      <c r="C5" s="96"/>
      <c r="D5" s="97"/>
      <c r="E5" s="83" t="s">
        <v>161</v>
      </c>
      <c r="F5" s="84"/>
      <c r="G5" s="85">
        <f>G4+H4</f>
        <v>0</v>
      </c>
      <c r="H5" s="86"/>
    </row>
    <row r="6" spans="1:9" x14ac:dyDescent="0.2">
      <c r="B6" s="98"/>
      <c r="C6" s="99"/>
      <c r="D6" s="100"/>
      <c r="E6" s="87" t="s">
        <v>162</v>
      </c>
      <c r="F6" s="88"/>
      <c r="G6" s="89">
        <f>G5*0.27</f>
        <v>0</v>
      </c>
      <c r="H6" s="90"/>
    </row>
    <row r="7" spans="1:9" ht="13.5" thickBot="1" x14ac:dyDescent="0.25">
      <c r="B7" s="101"/>
      <c r="C7" s="102"/>
      <c r="D7" s="103"/>
      <c r="E7" s="91" t="s">
        <v>163</v>
      </c>
      <c r="F7" s="92"/>
      <c r="G7" s="93">
        <f>G5+G6</f>
        <v>0</v>
      </c>
      <c r="H7" s="94"/>
    </row>
    <row r="9" spans="1:9" s="68" customFormat="1" x14ac:dyDescent="0.2"/>
    <row r="24" spans="2:8" ht="13.5" x14ac:dyDescent="0.25">
      <c r="B24" s="78" t="s">
        <v>184</v>
      </c>
    </row>
    <row r="25" spans="2:8" x14ac:dyDescent="0.2">
      <c r="B25" s="68"/>
      <c r="C25" s="68"/>
      <c r="D25" s="68"/>
      <c r="E25" s="68"/>
      <c r="F25" s="68"/>
      <c r="G25" s="68"/>
      <c r="H25" s="68"/>
    </row>
  </sheetData>
  <mergeCells count="9">
    <mergeCell ref="E7:F7"/>
    <mergeCell ref="G7:H7"/>
    <mergeCell ref="B5:D7"/>
    <mergeCell ref="A1:I1"/>
    <mergeCell ref="B4:D4"/>
    <mergeCell ref="E5:F5"/>
    <mergeCell ref="G5:H5"/>
    <mergeCell ref="E6:F6"/>
    <mergeCell ref="G6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2"/>
  <sheetViews>
    <sheetView tabSelected="1" view="pageBreakPreview" zoomScaleNormal="100" zoomScaleSheetLayoutView="100" workbookViewId="0">
      <selection activeCell="P8" sqref="P8"/>
    </sheetView>
  </sheetViews>
  <sheetFormatPr defaultRowHeight="12.75" x14ac:dyDescent="0.25"/>
  <cols>
    <col min="1" max="1" width="4.140625" style="39" bestFit="1" customWidth="1"/>
    <col min="2" max="2" width="8.85546875" style="9" bestFit="1" customWidth="1"/>
    <col min="3" max="3" width="36.7109375" style="9" customWidth="1"/>
    <col min="4" max="4" width="6.42578125" style="7" bestFit="1" customWidth="1"/>
    <col min="5" max="5" width="6.5703125" style="9" bestFit="1" customWidth="1"/>
    <col min="6" max="6" width="8.7109375" style="10" bestFit="1" customWidth="1"/>
    <col min="7" max="7" width="7.85546875" style="10" bestFit="1" customWidth="1"/>
    <col min="8" max="8" width="8.7109375" style="10" bestFit="1" customWidth="1"/>
    <col min="9" max="9" width="10.42578125" style="10" bestFit="1" customWidth="1"/>
    <col min="10" max="10" width="1.7109375" style="9" customWidth="1"/>
    <col min="11" max="12" width="7.85546875" style="10" bestFit="1" customWidth="1"/>
    <col min="13" max="13" width="1.7109375" style="9" customWidth="1"/>
    <col min="14" max="14" width="7.85546875" style="16" bestFit="1" customWidth="1"/>
    <col min="15" max="15" width="10.140625" style="16" bestFit="1" customWidth="1"/>
    <col min="16" max="29" width="9.140625" style="17"/>
    <col min="30" max="16384" width="9.140625" style="9"/>
  </cols>
  <sheetData>
    <row r="1" spans="1:29" ht="18" x14ac:dyDescent="0.25">
      <c r="A1" s="71" t="s">
        <v>172</v>
      </c>
      <c r="B1" s="70"/>
      <c r="K1" s="15">
        <v>0</v>
      </c>
      <c r="L1" s="15">
        <v>0</v>
      </c>
    </row>
    <row r="2" spans="1:29" s="22" customFormat="1" ht="25.5" x14ac:dyDescent="0.25">
      <c r="A2" s="18" t="s">
        <v>0</v>
      </c>
      <c r="B2" s="19" t="s">
        <v>1</v>
      </c>
      <c r="C2" s="19" t="s">
        <v>2</v>
      </c>
      <c r="D2" s="20" t="s">
        <v>3</v>
      </c>
      <c r="E2" s="19" t="s">
        <v>4</v>
      </c>
      <c r="F2" s="21" t="s">
        <v>5</v>
      </c>
      <c r="G2" s="21" t="s">
        <v>6</v>
      </c>
      <c r="H2" s="21" t="s">
        <v>7</v>
      </c>
      <c r="I2" s="21" t="s">
        <v>8</v>
      </c>
      <c r="K2" s="21" t="s">
        <v>9</v>
      </c>
      <c r="L2" s="21" t="s">
        <v>10</v>
      </c>
      <c r="N2" s="23"/>
      <c r="O2" s="23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s="22" customFormat="1" x14ac:dyDescent="0.25">
      <c r="A3" s="25"/>
      <c r="B3" s="24"/>
      <c r="C3" s="24"/>
      <c r="D3" s="26"/>
      <c r="E3" s="24"/>
      <c r="F3" s="23"/>
      <c r="G3" s="23"/>
      <c r="H3" s="23"/>
      <c r="I3" s="23"/>
      <c r="K3" s="23"/>
      <c r="L3" s="23"/>
      <c r="N3" s="23"/>
      <c r="O3" s="23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spans="1:29" s="22" customFormat="1" ht="27.75" x14ac:dyDescent="0.25">
      <c r="A4" s="1"/>
      <c r="B4" s="6" t="s">
        <v>64</v>
      </c>
      <c r="C4" s="6" t="s">
        <v>65</v>
      </c>
      <c r="D4" s="3">
        <v>4</v>
      </c>
      <c r="E4" s="2" t="s">
        <v>15</v>
      </c>
      <c r="F4" s="10">
        <f>K4*$K$1</f>
        <v>0</v>
      </c>
      <c r="G4" s="10">
        <f>L4*$L$1</f>
        <v>0</v>
      </c>
      <c r="H4" s="10">
        <f>ROUND(D4*F4, 0)</f>
        <v>0</v>
      </c>
      <c r="I4" s="10">
        <f>ROUND(D4*G4, 0)</f>
        <v>0</v>
      </c>
      <c r="K4" s="4"/>
      <c r="L4" s="4"/>
      <c r="N4" s="23"/>
      <c r="O4" s="23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spans="1:29" s="22" customFormat="1" x14ac:dyDescent="0.25">
      <c r="A5" s="1"/>
      <c r="B5" s="2"/>
      <c r="C5" s="2"/>
      <c r="D5" s="3"/>
      <c r="E5" s="2"/>
      <c r="F5" s="4"/>
      <c r="G5" s="4"/>
      <c r="H5" s="4"/>
      <c r="I5" s="4"/>
      <c r="K5" s="4"/>
      <c r="L5" s="4"/>
      <c r="N5" s="23"/>
      <c r="O5" s="23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29" s="22" customFormat="1" ht="38.25" x14ac:dyDescent="0.25">
      <c r="A6" s="1"/>
      <c r="B6" s="6" t="s">
        <v>66</v>
      </c>
      <c r="C6" s="6" t="s">
        <v>67</v>
      </c>
      <c r="D6" s="3">
        <v>20</v>
      </c>
      <c r="E6" s="2" t="s">
        <v>68</v>
      </c>
      <c r="F6" s="10">
        <f>K6*$K$1</f>
        <v>0</v>
      </c>
      <c r="G6" s="10">
        <f>L6*$L$1</f>
        <v>0</v>
      </c>
      <c r="H6" s="10">
        <f>ROUND(D6*F6, 0)</f>
        <v>0</v>
      </c>
      <c r="I6" s="10">
        <f>ROUND(D6*G6, 0)</f>
        <v>0</v>
      </c>
      <c r="K6" s="4"/>
      <c r="L6" s="4"/>
      <c r="N6" s="23"/>
      <c r="O6" s="23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s="22" customFormat="1" x14ac:dyDescent="0.25">
      <c r="A7" s="25"/>
      <c r="B7" s="24"/>
      <c r="C7" s="24"/>
      <c r="D7" s="26"/>
      <c r="E7" s="24"/>
      <c r="F7" s="23"/>
      <c r="G7" s="23"/>
      <c r="H7" s="23"/>
      <c r="I7" s="23"/>
      <c r="K7" s="23"/>
      <c r="L7" s="23"/>
      <c r="N7" s="23"/>
      <c r="O7" s="23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s="2" customFormat="1" ht="63.75" x14ac:dyDescent="0.25">
      <c r="A8" s="1"/>
      <c r="B8" s="6" t="s">
        <v>69</v>
      </c>
      <c r="C8" s="6" t="s">
        <v>70</v>
      </c>
      <c r="D8" s="7">
        <v>51.06</v>
      </c>
      <c r="E8" s="2" t="s">
        <v>38</v>
      </c>
      <c r="F8" s="10">
        <f>K8*$K$1</f>
        <v>0</v>
      </c>
      <c r="G8" s="10">
        <f>L8*$L$1</f>
        <v>0</v>
      </c>
      <c r="H8" s="10">
        <f>ROUND(D8*F8, 0)</f>
        <v>0</v>
      </c>
      <c r="I8" s="10">
        <f>ROUND(D8*G8, 0)</f>
        <v>0</v>
      </c>
      <c r="K8" s="4"/>
      <c r="L8" s="4"/>
    </row>
    <row r="9" spans="1:29" s="2" customFormat="1" x14ac:dyDescent="0.25">
      <c r="A9" s="1"/>
      <c r="D9" s="7"/>
      <c r="F9" s="4"/>
      <c r="G9" s="4"/>
      <c r="H9" s="4"/>
      <c r="I9" s="4"/>
      <c r="K9" s="4"/>
      <c r="L9" s="4"/>
    </row>
    <row r="10" spans="1:29" s="2" customFormat="1" ht="25.5" x14ac:dyDescent="0.25">
      <c r="A10" s="1"/>
      <c r="B10" s="6" t="s">
        <v>71</v>
      </c>
      <c r="C10" s="6" t="s">
        <v>72</v>
      </c>
      <c r="D10" s="7">
        <v>1.1499999999999999</v>
      </c>
      <c r="E10" s="2" t="s">
        <v>68</v>
      </c>
      <c r="F10" s="10">
        <f>K10*$K$1</f>
        <v>0</v>
      </c>
      <c r="G10" s="10">
        <f>L10*$L$1</f>
        <v>0</v>
      </c>
      <c r="H10" s="10">
        <f>ROUND(D10*F10, 0)</f>
        <v>0</v>
      </c>
      <c r="I10" s="10">
        <f>ROUND(D10*G10, 0)</f>
        <v>0</v>
      </c>
      <c r="K10" s="4"/>
      <c r="L10" s="4"/>
    </row>
    <row r="11" spans="1:29" s="2" customFormat="1" x14ac:dyDescent="0.25">
      <c r="A11" s="1"/>
      <c r="D11" s="7"/>
      <c r="F11" s="4"/>
      <c r="G11" s="4"/>
      <c r="H11" s="4"/>
      <c r="I11" s="4"/>
      <c r="K11" s="4"/>
      <c r="L11" s="4"/>
    </row>
    <row r="12" spans="1:29" s="2" customFormat="1" ht="25.5" x14ac:dyDescent="0.25">
      <c r="A12" s="1"/>
      <c r="B12" s="6" t="s">
        <v>73</v>
      </c>
      <c r="C12" s="6" t="s">
        <v>74</v>
      </c>
      <c r="D12" s="7">
        <v>0.37</v>
      </c>
      <c r="E12" s="2" t="s">
        <v>68</v>
      </c>
      <c r="F12" s="10">
        <f>K12*$K$1</f>
        <v>0</v>
      </c>
      <c r="G12" s="10">
        <f>L12*$L$1</f>
        <v>0</v>
      </c>
      <c r="H12" s="10">
        <f>ROUND(D12*F12, 0)</f>
        <v>0</v>
      </c>
      <c r="I12" s="10">
        <f>ROUND(D12*G12, 0)</f>
        <v>0</v>
      </c>
      <c r="K12" s="4"/>
      <c r="L12" s="4"/>
    </row>
    <row r="13" spans="1:29" s="22" customFormat="1" x14ac:dyDescent="0.25">
      <c r="A13" s="25"/>
      <c r="B13" s="24"/>
      <c r="C13" s="24"/>
      <c r="D13" s="26"/>
      <c r="E13" s="24"/>
      <c r="F13" s="23"/>
      <c r="G13" s="23"/>
      <c r="H13" s="23"/>
      <c r="I13" s="23"/>
      <c r="K13" s="23"/>
      <c r="L13" s="23"/>
      <c r="N13" s="23"/>
      <c r="O13" s="23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s="22" customFormat="1" ht="89.25" x14ac:dyDescent="0.25">
      <c r="A14" s="1"/>
      <c r="B14" s="6" t="s">
        <v>75</v>
      </c>
      <c r="C14" s="40" t="s">
        <v>76</v>
      </c>
      <c r="D14" s="3">
        <v>3.82</v>
      </c>
      <c r="E14" s="2" t="s">
        <v>68</v>
      </c>
      <c r="F14" s="10">
        <f>K14*$K$1</f>
        <v>0</v>
      </c>
      <c r="G14" s="10">
        <f>L14*$L$1</f>
        <v>0</v>
      </c>
      <c r="H14" s="10">
        <f>ROUND(D14*F14, 0)</f>
        <v>0</v>
      </c>
      <c r="I14" s="10">
        <f>ROUND(D14*G14, 0)</f>
        <v>0</v>
      </c>
      <c r="K14" s="4"/>
      <c r="L14" s="4"/>
      <c r="N14" s="23"/>
      <c r="O14" s="23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s="22" customFormat="1" x14ac:dyDescent="0.25">
      <c r="A15" s="25"/>
      <c r="B15" s="24"/>
      <c r="C15" s="24"/>
      <c r="D15" s="26"/>
      <c r="E15" s="24"/>
      <c r="F15" s="23"/>
      <c r="G15" s="23"/>
      <c r="H15" s="23"/>
      <c r="I15" s="23"/>
      <c r="K15" s="23"/>
      <c r="L15" s="23"/>
      <c r="N15" s="23"/>
      <c r="O15" s="23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04.25" x14ac:dyDescent="0.25">
      <c r="A16" s="25"/>
      <c r="B16" s="9" t="s">
        <v>46</v>
      </c>
      <c r="C16" s="11" t="s">
        <v>178</v>
      </c>
      <c r="D16" s="8">
        <v>62.4</v>
      </c>
      <c r="E16" s="9" t="s">
        <v>38</v>
      </c>
      <c r="F16" s="10">
        <f>K16*$K$1</f>
        <v>0</v>
      </c>
      <c r="G16" s="10">
        <f>L16*$L$1</f>
        <v>0</v>
      </c>
      <c r="H16" s="10">
        <f>ROUND(D16*F16, 0)</f>
        <v>0</v>
      </c>
      <c r="I16" s="10">
        <f>ROUND(D16*G16, 0)</f>
        <v>0</v>
      </c>
      <c r="M16" s="10"/>
      <c r="N16" s="28"/>
      <c r="O16" s="8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x14ac:dyDescent="0.25">
      <c r="A17" s="25"/>
      <c r="C17" s="11"/>
      <c r="D17" s="8"/>
      <c r="M17" s="10"/>
      <c r="N17" s="28"/>
      <c r="O17" s="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ht="102" x14ac:dyDescent="0.25">
      <c r="A18" s="25"/>
      <c r="B18" s="9" t="s">
        <v>47</v>
      </c>
      <c r="C18" s="11" t="s">
        <v>179</v>
      </c>
      <c r="D18" s="8">
        <f>25.67+11.84+7.59+8.58+6.51+3.33+5.29+11.02-10</f>
        <v>69.83</v>
      </c>
      <c r="E18" s="9" t="s">
        <v>38</v>
      </c>
      <c r="F18" s="10">
        <f>K18*$K$1</f>
        <v>0</v>
      </c>
      <c r="G18" s="10">
        <f>L18*$L$1</f>
        <v>0</v>
      </c>
      <c r="H18" s="10">
        <f>ROUND(D18*F18, 0)</f>
        <v>0</v>
      </c>
      <c r="I18" s="10">
        <f>ROUND(D18*G18, 0)</f>
        <v>0</v>
      </c>
      <c r="M18" s="10"/>
      <c r="N18" s="28"/>
      <c r="O18" s="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s="22" customFormat="1" x14ac:dyDescent="0.25">
      <c r="A19" s="25"/>
      <c r="B19" s="24"/>
      <c r="C19" s="24"/>
      <c r="D19" s="26"/>
      <c r="E19" s="24"/>
      <c r="F19" s="23"/>
      <c r="G19" s="23"/>
      <c r="H19" s="23"/>
      <c r="I19" s="23"/>
      <c r="K19" s="23"/>
      <c r="L19" s="23"/>
      <c r="N19" s="23"/>
      <c r="O19" s="23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2" customFormat="1" x14ac:dyDescent="0.25">
      <c r="A20" s="25"/>
      <c r="B20" s="2" t="s">
        <v>60</v>
      </c>
      <c r="C20" s="17" t="s">
        <v>49</v>
      </c>
      <c r="D20" s="27">
        <v>1</v>
      </c>
      <c r="E20" s="17" t="s">
        <v>12</v>
      </c>
      <c r="F20" s="10">
        <f>K20*$K$1</f>
        <v>0</v>
      </c>
      <c r="G20" s="10">
        <f>L20*$L$1</f>
        <v>0</v>
      </c>
      <c r="H20" s="10">
        <f>ROUND(D20*F20, 0)</f>
        <v>0</v>
      </c>
      <c r="I20" s="10">
        <f>ROUND(D20*G20, 0)</f>
        <v>0</v>
      </c>
      <c r="J20" s="9"/>
      <c r="K20" s="10"/>
      <c r="L20" s="10"/>
      <c r="N20" s="23"/>
      <c r="O20" s="23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2" customFormat="1" x14ac:dyDescent="0.25">
      <c r="A21" s="25"/>
      <c r="B21" s="24"/>
      <c r="C21" s="17"/>
      <c r="D21" s="27"/>
      <c r="E21" s="17"/>
      <c r="F21" s="23"/>
      <c r="G21" s="23"/>
      <c r="H21" s="23"/>
      <c r="I21" s="23"/>
      <c r="K21" s="23"/>
      <c r="L21" s="23"/>
      <c r="N21" s="23"/>
      <c r="O21" s="23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2" customFormat="1" ht="25.5" x14ac:dyDescent="0.25">
      <c r="A22" s="25"/>
      <c r="B22" s="2" t="s">
        <v>60</v>
      </c>
      <c r="C22" s="12" t="s">
        <v>61</v>
      </c>
      <c r="D22" s="7">
        <v>1</v>
      </c>
      <c r="E22" s="9" t="s">
        <v>15</v>
      </c>
      <c r="F22" s="10">
        <f>K22*$K$1</f>
        <v>0</v>
      </c>
      <c r="G22" s="10">
        <f>L22*$L$1</f>
        <v>0</v>
      </c>
      <c r="H22" s="10">
        <f>ROUND(D22*F22, 0)</f>
        <v>0</v>
      </c>
      <c r="I22" s="10">
        <f>ROUND(D22*G22, 0)</f>
        <v>0</v>
      </c>
      <c r="K22" s="10"/>
      <c r="L22" s="10"/>
      <c r="N22" s="23"/>
      <c r="O22" s="23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2" customFormat="1" x14ac:dyDescent="0.25">
      <c r="A23" s="25"/>
      <c r="B23" s="24"/>
      <c r="C23" s="17"/>
      <c r="D23" s="27"/>
      <c r="E23" s="17"/>
      <c r="F23" s="23"/>
      <c r="G23" s="23"/>
      <c r="H23" s="23"/>
      <c r="I23" s="23"/>
      <c r="K23" s="23"/>
      <c r="L23" s="23"/>
      <c r="N23" s="23"/>
      <c r="O23" s="23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2" customFormat="1" x14ac:dyDescent="0.25">
      <c r="A24" s="25"/>
      <c r="B24" s="2" t="s">
        <v>60</v>
      </c>
      <c r="C24" s="17" t="s">
        <v>156</v>
      </c>
      <c r="D24" s="27">
        <v>2</v>
      </c>
      <c r="E24" s="17" t="s">
        <v>15</v>
      </c>
      <c r="F24" s="10">
        <f>K24*$K$1</f>
        <v>0</v>
      </c>
      <c r="G24" s="10">
        <f>L24*$L$1</f>
        <v>0</v>
      </c>
      <c r="H24" s="10">
        <f>ROUND(D24*F24, 0)</f>
        <v>0</v>
      </c>
      <c r="I24" s="10">
        <f>ROUND(D24*G24, 0)</f>
        <v>0</v>
      </c>
      <c r="J24" s="9"/>
      <c r="K24" s="10"/>
      <c r="L24" s="10"/>
      <c r="N24" s="23"/>
      <c r="O24" s="23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2" customFormat="1" x14ac:dyDescent="0.25">
      <c r="A25" s="25"/>
      <c r="B25" s="24"/>
      <c r="C25" s="17"/>
      <c r="D25" s="27"/>
      <c r="E25" s="17"/>
      <c r="F25" s="23"/>
      <c r="G25" s="23"/>
      <c r="H25" s="23"/>
      <c r="I25" s="23"/>
      <c r="K25" s="23"/>
      <c r="L25" s="23"/>
      <c r="N25" s="23"/>
      <c r="O25" s="23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2" customFormat="1" x14ac:dyDescent="0.25">
      <c r="A26" s="25"/>
      <c r="B26" s="2" t="s">
        <v>60</v>
      </c>
      <c r="C26" s="17" t="s">
        <v>171</v>
      </c>
      <c r="D26" s="27">
        <v>1</v>
      </c>
      <c r="E26" s="17" t="s">
        <v>15</v>
      </c>
      <c r="F26" s="10">
        <f>K26*$K$1</f>
        <v>0</v>
      </c>
      <c r="G26" s="10">
        <f>L26*$L$1</f>
        <v>0</v>
      </c>
      <c r="H26" s="10">
        <f>ROUND(D26*F26, 0)</f>
        <v>0</v>
      </c>
      <c r="I26" s="10">
        <f>ROUND(D26*G26, 0)</f>
        <v>0</v>
      </c>
      <c r="J26" s="9"/>
      <c r="K26" s="10"/>
      <c r="L26" s="10"/>
      <c r="N26" s="23"/>
      <c r="O26" s="23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22" customFormat="1" x14ac:dyDescent="0.25">
      <c r="A27" s="25"/>
      <c r="B27" s="24"/>
      <c r="C27" s="17"/>
      <c r="D27" s="27"/>
      <c r="E27" s="17"/>
      <c r="F27" s="23"/>
      <c r="G27" s="23"/>
      <c r="H27" s="23"/>
      <c r="I27" s="23"/>
      <c r="K27" s="23"/>
      <c r="L27" s="23"/>
      <c r="N27" s="23"/>
      <c r="O27" s="23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s="22" customFormat="1" x14ac:dyDescent="0.25">
      <c r="A28" s="25"/>
      <c r="B28" s="2" t="s">
        <v>60</v>
      </c>
      <c r="C28" s="17" t="s">
        <v>57</v>
      </c>
      <c r="D28" s="27">
        <v>1</v>
      </c>
      <c r="E28" s="17" t="s">
        <v>15</v>
      </c>
      <c r="F28" s="10">
        <f>K28*$K$1</f>
        <v>0</v>
      </c>
      <c r="G28" s="10">
        <f>L28*$L$1</f>
        <v>0</v>
      </c>
      <c r="H28" s="10">
        <f>ROUND(D28*F28, 0)</f>
        <v>0</v>
      </c>
      <c r="I28" s="10">
        <f>ROUND(D28*G28, 0)</f>
        <v>0</v>
      </c>
      <c r="J28" s="9"/>
      <c r="K28" s="10"/>
      <c r="L28" s="10"/>
      <c r="N28" s="23"/>
      <c r="O28" s="23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2" customFormat="1" x14ac:dyDescent="0.25">
      <c r="A29" s="25"/>
      <c r="B29" s="24"/>
      <c r="C29" s="17"/>
      <c r="D29" s="27"/>
      <c r="E29" s="17"/>
      <c r="F29" s="23"/>
      <c r="G29" s="23"/>
      <c r="H29" s="23"/>
      <c r="I29" s="23"/>
      <c r="K29" s="23"/>
      <c r="L29" s="23"/>
      <c r="N29" s="23"/>
      <c r="O29" s="23"/>
      <c r="P29" s="24"/>
      <c r="Q29" s="24"/>
      <c r="R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2" customFormat="1" x14ac:dyDescent="0.25">
      <c r="A30" s="25"/>
      <c r="B30" s="2" t="s">
        <v>60</v>
      </c>
      <c r="C30" s="17" t="s">
        <v>58</v>
      </c>
      <c r="D30" s="27">
        <v>5</v>
      </c>
      <c r="E30" s="17" t="s">
        <v>15</v>
      </c>
      <c r="F30" s="10">
        <f>K30*$K$1</f>
        <v>0</v>
      </c>
      <c r="G30" s="10">
        <f>L30*$L$1</f>
        <v>0</v>
      </c>
      <c r="H30" s="10">
        <f>ROUND(D30*F30, 0)</f>
        <v>0</v>
      </c>
      <c r="I30" s="10">
        <f>ROUND(D30*G30, 0)</f>
        <v>0</v>
      </c>
      <c r="J30" s="9"/>
      <c r="K30" s="10"/>
      <c r="L30" s="10"/>
      <c r="N30" s="23"/>
      <c r="O30" s="23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2" customFormat="1" x14ac:dyDescent="0.25">
      <c r="A31" s="25"/>
      <c r="B31" s="24"/>
      <c r="C31" s="24"/>
      <c r="D31" s="26"/>
      <c r="E31" s="24"/>
      <c r="F31" s="23"/>
      <c r="G31" s="23"/>
      <c r="H31" s="23"/>
      <c r="I31" s="23"/>
      <c r="K31" s="23"/>
      <c r="L31" s="23"/>
      <c r="N31" s="23"/>
      <c r="O31" s="23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2" customFormat="1" ht="76.5" x14ac:dyDescent="0.25">
      <c r="A32" s="25"/>
      <c r="B32" s="9" t="s">
        <v>36</v>
      </c>
      <c r="C32" s="11" t="s">
        <v>37</v>
      </c>
      <c r="D32" s="8">
        <v>20</v>
      </c>
      <c r="E32" s="9" t="s">
        <v>38</v>
      </c>
      <c r="F32" s="10">
        <f>K32*$K$1</f>
        <v>0</v>
      </c>
      <c r="G32" s="10">
        <f>L32*$L$1</f>
        <v>0</v>
      </c>
      <c r="H32" s="10">
        <f>ROUND(D32*F32, 0)</f>
        <v>0</v>
      </c>
      <c r="I32" s="10">
        <f>ROUND(D32*G32, 0)</f>
        <v>0</v>
      </c>
      <c r="J32" s="9"/>
      <c r="K32" s="10"/>
      <c r="L32" s="10"/>
      <c r="N32" s="23"/>
      <c r="O32" s="23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2" customFormat="1" x14ac:dyDescent="0.25">
      <c r="A33" s="25"/>
      <c r="B33" s="24"/>
      <c r="C33" s="24"/>
      <c r="D33" s="26"/>
      <c r="E33" s="24"/>
      <c r="F33" s="23"/>
      <c r="G33" s="23"/>
      <c r="H33" s="23"/>
      <c r="I33" s="23"/>
      <c r="K33" s="23"/>
      <c r="L33" s="23"/>
      <c r="N33" s="23"/>
      <c r="O33" s="23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63.75" x14ac:dyDescent="0.25">
      <c r="A34" s="25"/>
      <c r="B34" s="9" t="s">
        <v>39</v>
      </c>
      <c r="C34" s="11" t="s">
        <v>40</v>
      </c>
      <c r="D34" s="8">
        <v>26.65</v>
      </c>
      <c r="E34" s="9" t="s">
        <v>38</v>
      </c>
      <c r="F34" s="10">
        <f>K34*$K$1</f>
        <v>0</v>
      </c>
      <c r="G34" s="10">
        <f>L34*$L$1</f>
        <v>0</v>
      </c>
      <c r="H34" s="10">
        <f>ROUND(D34*F34, 0)</f>
        <v>0</v>
      </c>
      <c r="I34" s="10">
        <f>ROUND(D34*G34, 0)</f>
        <v>0</v>
      </c>
      <c r="M34" s="10"/>
      <c r="N34" s="28"/>
      <c r="O34" s="8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 s="22" customFormat="1" x14ac:dyDescent="0.25">
      <c r="A35" s="25"/>
      <c r="B35" s="24"/>
      <c r="C35" s="24"/>
      <c r="D35" s="26"/>
      <c r="E35" s="24"/>
      <c r="F35" s="23"/>
      <c r="G35" s="23"/>
      <c r="H35" s="23"/>
      <c r="I35" s="23"/>
      <c r="K35" s="23"/>
      <c r="L35" s="23"/>
      <c r="N35" s="23"/>
      <c r="O35" s="23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02" x14ac:dyDescent="0.25">
      <c r="A36" s="25"/>
      <c r="B36" s="9" t="s">
        <v>41</v>
      </c>
      <c r="C36" s="11" t="s">
        <v>42</v>
      </c>
      <c r="D36" s="8">
        <v>80.09</v>
      </c>
      <c r="E36" s="9" t="s">
        <v>38</v>
      </c>
      <c r="F36" s="10">
        <f>K36*$K$1</f>
        <v>0</v>
      </c>
      <c r="G36" s="10">
        <f>L36*$L$1</f>
        <v>0</v>
      </c>
      <c r="H36" s="10">
        <f>ROUND(D36*F36, 0)</f>
        <v>0</v>
      </c>
      <c r="I36" s="10">
        <f>ROUND(D36*G36, 0)</f>
        <v>0</v>
      </c>
      <c r="M36" s="10"/>
      <c r="N36" s="28"/>
      <c r="O36" s="8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 x14ac:dyDescent="0.25">
      <c r="A37" s="25"/>
      <c r="D37" s="8"/>
      <c r="M37" s="10"/>
      <c r="N37" s="28"/>
      <c r="O37" s="8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 spans="1:29" ht="102" x14ac:dyDescent="0.25">
      <c r="A38" s="25"/>
      <c r="B38" s="9" t="s">
        <v>43</v>
      </c>
      <c r="C38" s="11" t="s">
        <v>44</v>
      </c>
      <c r="D38" s="8">
        <v>59.81</v>
      </c>
      <c r="E38" s="9" t="s">
        <v>38</v>
      </c>
      <c r="F38" s="10">
        <f>K38*$K$1</f>
        <v>0</v>
      </c>
      <c r="G38" s="10">
        <f>L38*$L$1</f>
        <v>0</v>
      </c>
      <c r="H38" s="10">
        <f>ROUND(D38*F38, 0)</f>
        <v>0</v>
      </c>
      <c r="I38" s="10">
        <f>ROUND(D38*G38, 0)</f>
        <v>0</v>
      </c>
      <c r="M38" s="10"/>
      <c r="N38" s="28"/>
      <c r="O38" s="8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 spans="1:29" x14ac:dyDescent="0.25">
      <c r="A39" s="1"/>
      <c r="B39" s="2"/>
      <c r="C39" s="13"/>
      <c r="E39" s="2"/>
      <c r="F39" s="4"/>
      <c r="G39" s="4"/>
      <c r="H39" s="4"/>
      <c r="I39" s="4"/>
      <c r="K39" s="4"/>
      <c r="L39" s="4"/>
      <c r="M39" s="10"/>
      <c r="N39" s="28"/>
      <c r="O39" s="8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</row>
    <row r="40" spans="1:29" ht="89.25" x14ac:dyDescent="0.25">
      <c r="A40" s="1"/>
      <c r="B40" s="6" t="s">
        <v>77</v>
      </c>
      <c r="C40" s="13" t="s">
        <v>78</v>
      </c>
      <c r="D40" s="7">
        <v>49.6</v>
      </c>
      <c r="E40" s="2" t="s">
        <v>14</v>
      </c>
      <c r="F40" s="10">
        <f>K40*$K$1</f>
        <v>0</v>
      </c>
      <c r="G40" s="10">
        <f>L40*$L$1</f>
        <v>0</v>
      </c>
      <c r="H40" s="10">
        <f>ROUND(D40*F40, 0)</f>
        <v>0</v>
      </c>
      <c r="I40" s="10">
        <f>ROUND(D40*G40, 0)</f>
        <v>0</v>
      </c>
      <c r="K40" s="4"/>
      <c r="L40" s="4"/>
      <c r="M40" s="10"/>
      <c r="N40" s="28"/>
      <c r="O40" s="8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 x14ac:dyDescent="0.25">
      <c r="A41" s="1"/>
      <c r="B41" s="2"/>
      <c r="C41" s="13"/>
      <c r="D41" s="3"/>
      <c r="E41" s="2"/>
      <c r="F41" s="4"/>
      <c r="G41" s="4"/>
      <c r="H41" s="4"/>
      <c r="I41" s="4"/>
      <c r="K41" s="4"/>
      <c r="L41" s="4"/>
      <c r="M41" s="10"/>
      <c r="N41" s="28"/>
      <c r="O41" s="8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</row>
    <row r="42" spans="1:29" ht="38.25" x14ac:dyDescent="0.25">
      <c r="A42" s="1"/>
      <c r="B42" s="6" t="s">
        <v>79</v>
      </c>
      <c r="C42" s="13" t="s">
        <v>170</v>
      </c>
      <c r="D42" s="7">
        <f>59.81</f>
        <v>59.81</v>
      </c>
      <c r="E42" s="2" t="s">
        <v>38</v>
      </c>
      <c r="F42" s="10">
        <f>K42*$K$1</f>
        <v>0</v>
      </c>
      <c r="G42" s="10">
        <f>L42*$L$1</f>
        <v>0</v>
      </c>
      <c r="H42" s="10">
        <f>ROUND(D42*F42, 0)</f>
        <v>0</v>
      </c>
      <c r="I42" s="10">
        <f>ROUND(D42*G42, 0)</f>
        <v>0</v>
      </c>
      <c r="K42" s="4"/>
      <c r="L42" s="4"/>
      <c r="M42" s="10"/>
      <c r="N42" s="28"/>
      <c r="O42" s="8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</row>
    <row r="43" spans="1:29" x14ac:dyDescent="0.25">
      <c r="A43" s="25"/>
      <c r="C43" s="11"/>
      <c r="D43" s="8"/>
      <c r="M43" s="10"/>
      <c r="N43" s="28"/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x14ac:dyDescent="0.25">
      <c r="A44" s="1"/>
      <c r="B44" s="2" t="s">
        <v>60</v>
      </c>
      <c r="C44" s="13" t="s">
        <v>80</v>
      </c>
      <c r="D44" s="3">
        <v>1</v>
      </c>
      <c r="E44" s="2" t="s">
        <v>12</v>
      </c>
      <c r="F44" s="10">
        <f>K44*$K$1</f>
        <v>0</v>
      </c>
      <c r="G44" s="10">
        <f>L44*$L$1</f>
        <v>0</v>
      </c>
      <c r="H44" s="10">
        <f>ROUND(D44*F44, 0)</f>
        <v>0</v>
      </c>
      <c r="I44" s="10">
        <f>ROUND(D44*G44, 0)</f>
        <v>0</v>
      </c>
      <c r="K44" s="4"/>
      <c r="L44" s="4"/>
      <c r="M44" s="10"/>
      <c r="N44" s="28"/>
      <c r="O44" s="8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x14ac:dyDescent="0.25">
      <c r="A45" s="1"/>
      <c r="B45" s="2"/>
      <c r="C45" s="13"/>
      <c r="D45" s="3"/>
      <c r="E45" s="2"/>
      <c r="K45" s="4"/>
      <c r="L45" s="4"/>
      <c r="M45" s="10"/>
      <c r="N45" s="28"/>
      <c r="O45" s="8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 spans="1:29" ht="38.25" x14ac:dyDescent="0.25">
      <c r="A46" s="1"/>
      <c r="B46" s="2" t="s">
        <v>60</v>
      </c>
      <c r="C46" s="13" t="s">
        <v>81</v>
      </c>
      <c r="D46" s="3">
        <v>1</v>
      </c>
      <c r="E46" s="2" t="s">
        <v>12</v>
      </c>
      <c r="F46" s="10">
        <f>K46*$K$1</f>
        <v>0</v>
      </c>
      <c r="G46" s="10">
        <f>L46*$L$1</f>
        <v>0</v>
      </c>
      <c r="H46" s="10">
        <f>ROUND(D46*F46, 0)</f>
        <v>0</v>
      </c>
      <c r="I46" s="10">
        <f>ROUND(D46*G46, 0)</f>
        <v>0</v>
      </c>
      <c r="K46" s="4"/>
      <c r="L46" s="4"/>
      <c r="M46" s="10"/>
      <c r="N46" s="28"/>
      <c r="O46" s="8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 spans="1:29" x14ac:dyDescent="0.25">
      <c r="A47" s="1"/>
      <c r="B47" s="2"/>
      <c r="C47" s="13"/>
      <c r="D47" s="3"/>
      <c r="E47" s="2"/>
      <c r="K47" s="4"/>
      <c r="L47" s="4"/>
      <c r="M47" s="10"/>
      <c r="N47" s="28"/>
      <c r="O47" s="8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 spans="1:29" ht="38.25" x14ac:dyDescent="0.25">
      <c r="A48" s="1"/>
      <c r="B48" s="2" t="s">
        <v>60</v>
      </c>
      <c r="C48" s="13" t="s">
        <v>82</v>
      </c>
      <c r="D48" s="3">
        <v>1</v>
      </c>
      <c r="E48" s="2" t="s">
        <v>12</v>
      </c>
      <c r="F48" s="10">
        <f>K48*$K$1</f>
        <v>0</v>
      </c>
      <c r="G48" s="10">
        <f>L48*$L$1</f>
        <v>0</v>
      </c>
      <c r="H48" s="10">
        <f>ROUND(D48*F48, 0)</f>
        <v>0</v>
      </c>
      <c r="I48" s="10">
        <f>ROUND(D48*G48, 0)</f>
        <v>0</v>
      </c>
      <c r="K48" s="4"/>
      <c r="L48" s="4"/>
      <c r="M48" s="10"/>
      <c r="N48" s="28"/>
      <c r="O48" s="8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</row>
    <row r="49" spans="1:29" s="22" customFormat="1" x14ac:dyDescent="0.25">
      <c r="A49" s="41"/>
      <c r="B49" s="42"/>
      <c r="C49" s="42"/>
      <c r="D49" s="42"/>
      <c r="E49" s="42"/>
      <c r="F49" s="43"/>
      <c r="G49" s="43"/>
      <c r="H49" s="44"/>
      <c r="I49" s="44"/>
      <c r="K49" s="23"/>
      <c r="L49" s="23"/>
      <c r="N49" s="23"/>
      <c r="O49" s="23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38.25" x14ac:dyDescent="0.25">
      <c r="A50" s="45"/>
      <c r="B50" s="42" t="s">
        <v>84</v>
      </c>
      <c r="C50" s="42" t="s">
        <v>85</v>
      </c>
      <c r="D50" s="42">
        <v>10</v>
      </c>
      <c r="E50" s="42" t="s">
        <v>14</v>
      </c>
      <c r="F50" s="10">
        <f>K50*$K$1</f>
        <v>0</v>
      </c>
      <c r="G50" s="10">
        <f>L50*$L$1</f>
        <v>0</v>
      </c>
      <c r="H50" s="10">
        <f>ROUND(D50*F50, 0)</f>
        <v>0</v>
      </c>
      <c r="I50" s="10">
        <f>ROUND(D50*G50, 0)</f>
        <v>0</v>
      </c>
      <c r="K50" s="43"/>
      <c r="L50" s="43"/>
      <c r="M50" s="10"/>
      <c r="N50" s="9"/>
      <c r="O50" s="7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</row>
    <row r="51" spans="1:29" x14ac:dyDescent="0.25">
      <c r="A51" s="45"/>
      <c r="B51" s="42"/>
      <c r="C51" s="42"/>
      <c r="D51" s="42"/>
      <c r="E51" s="42"/>
      <c r="K51" s="43"/>
      <c r="L51" s="43"/>
      <c r="M51" s="10"/>
      <c r="N51" s="9"/>
      <c r="O51" s="7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</row>
    <row r="52" spans="1:29" ht="38.25" x14ac:dyDescent="0.25">
      <c r="A52" s="45"/>
      <c r="B52" s="42" t="s">
        <v>86</v>
      </c>
      <c r="C52" s="42" t="s">
        <v>87</v>
      </c>
      <c r="D52" s="42">
        <v>10</v>
      </c>
      <c r="E52" s="42" t="s">
        <v>14</v>
      </c>
      <c r="F52" s="10">
        <f>K52*$K$1</f>
        <v>0</v>
      </c>
      <c r="G52" s="10">
        <f>L52*$L$1</f>
        <v>0</v>
      </c>
      <c r="H52" s="10">
        <f>ROUND(D52*F52, 0)</f>
        <v>0</v>
      </c>
      <c r="I52" s="10">
        <f>ROUND(D52*G52, 0)</f>
        <v>0</v>
      </c>
      <c r="K52" s="43"/>
      <c r="L52" s="43"/>
      <c r="M52" s="10"/>
      <c r="N52" s="9"/>
      <c r="O52" s="7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</row>
    <row r="53" spans="1:29" x14ac:dyDescent="0.25">
      <c r="A53" s="41"/>
      <c r="B53" s="42"/>
      <c r="C53" s="42"/>
      <c r="D53" s="42"/>
      <c r="E53" s="42"/>
      <c r="F53" s="43"/>
      <c r="G53" s="43"/>
      <c r="H53" s="43"/>
      <c r="I53" s="43"/>
      <c r="K53" s="43"/>
      <c r="L53" s="43"/>
      <c r="M53" s="10"/>
      <c r="N53" s="9"/>
      <c r="O53" s="7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</row>
    <row r="54" spans="1:29" s="22" customFormat="1" ht="25.5" x14ac:dyDescent="0.25">
      <c r="A54" s="45"/>
      <c r="B54" s="42" t="s">
        <v>88</v>
      </c>
      <c r="C54" s="42" t="s">
        <v>89</v>
      </c>
      <c r="D54" s="42">
        <v>5</v>
      </c>
      <c r="E54" s="42" t="s">
        <v>15</v>
      </c>
      <c r="F54" s="10">
        <f>K54*$K$1</f>
        <v>0</v>
      </c>
      <c r="G54" s="10">
        <f>L54*$L$1</f>
        <v>0</v>
      </c>
      <c r="H54" s="10">
        <f>ROUND(D54*F54, 0)</f>
        <v>0</v>
      </c>
      <c r="I54" s="10">
        <f>ROUND(D54*G54, 0)</f>
        <v>0</v>
      </c>
      <c r="K54" s="43"/>
      <c r="L54" s="43"/>
      <c r="N54" s="23"/>
      <c r="O54" s="23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s="22" customFormat="1" x14ac:dyDescent="0.25">
      <c r="A55" s="45"/>
      <c r="B55" s="42"/>
      <c r="C55" s="42"/>
      <c r="D55" s="42"/>
      <c r="E55" s="42"/>
      <c r="F55" s="10"/>
      <c r="G55" s="10"/>
      <c r="H55" s="10"/>
      <c r="I55" s="10"/>
      <c r="K55" s="43"/>
      <c r="L55" s="43"/>
      <c r="N55" s="23"/>
      <c r="O55" s="23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s="22" customFormat="1" ht="25.5" x14ac:dyDescent="0.25">
      <c r="A56" s="45"/>
      <c r="B56" s="42" t="s">
        <v>88</v>
      </c>
      <c r="C56" s="42" t="s">
        <v>90</v>
      </c>
      <c r="D56" s="42">
        <v>7</v>
      </c>
      <c r="E56" s="42" t="s">
        <v>15</v>
      </c>
      <c r="F56" s="10">
        <f>K56*$K$1</f>
        <v>0</v>
      </c>
      <c r="G56" s="10">
        <f>L56*$L$1</f>
        <v>0</v>
      </c>
      <c r="H56" s="10">
        <f>ROUND(D56*F56, 0)</f>
        <v>0</v>
      </c>
      <c r="I56" s="10">
        <f>ROUND(D56*G56, 0)</f>
        <v>0</v>
      </c>
      <c r="K56" s="43"/>
      <c r="L56" s="43"/>
      <c r="N56" s="23"/>
      <c r="O56" s="23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s="22" customFormat="1" x14ac:dyDescent="0.25">
      <c r="A57" s="45"/>
      <c r="B57" s="42"/>
      <c r="C57" s="42"/>
      <c r="D57" s="42"/>
      <c r="E57" s="42"/>
      <c r="F57" s="10"/>
      <c r="G57" s="10"/>
      <c r="H57" s="10"/>
      <c r="I57" s="10"/>
      <c r="K57" s="43"/>
      <c r="L57" s="43"/>
      <c r="N57" s="23"/>
      <c r="O57" s="23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25.5" x14ac:dyDescent="0.25">
      <c r="A58" s="45"/>
      <c r="B58" s="42" t="s">
        <v>91</v>
      </c>
      <c r="C58" s="42" t="s">
        <v>92</v>
      </c>
      <c r="D58" s="42">
        <v>2</v>
      </c>
      <c r="E58" s="42" t="s">
        <v>15</v>
      </c>
      <c r="F58" s="10">
        <f>K58*$K$1</f>
        <v>0</v>
      </c>
      <c r="G58" s="10">
        <f>L58*$L$1</f>
        <v>0</v>
      </c>
      <c r="H58" s="10">
        <f>ROUND(D58*F58, 0)</f>
        <v>0</v>
      </c>
      <c r="I58" s="10">
        <f>ROUND(D58*G58, 0)</f>
        <v>0</v>
      </c>
      <c r="K58" s="43"/>
      <c r="L58" s="43"/>
      <c r="M58" s="10"/>
      <c r="N58" s="9"/>
      <c r="O58" s="7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 spans="1:29" s="22" customFormat="1" x14ac:dyDescent="0.25">
      <c r="A59" s="41"/>
      <c r="B59" s="52"/>
      <c r="C59" s="53"/>
      <c r="D59" s="54"/>
      <c r="E59" s="52"/>
      <c r="F59" s="55"/>
      <c r="G59" s="5"/>
      <c r="H59" s="46"/>
      <c r="I59" s="46"/>
      <c r="K59" s="23"/>
      <c r="L59" s="23"/>
      <c r="N59" s="23"/>
      <c r="O59" s="23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25.5" x14ac:dyDescent="0.25">
      <c r="A60" s="47"/>
      <c r="B60" s="2" t="s">
        <v>60</v>
      </c>
      <c r="C60" s="48" t="s">
        <v>93</v>
      </c>
      <c r="D60" s="3">
        <v>1</v>
      </c>
      <c r="E60" s="2" t="s">
        <v>94</v>
      </c>
      <c r="F60" s="10">
        <f>K60*$K$1</f>
        <v>0</v>
      </c>
      <c r="G60" s="10">
        <f>L60*$L$1</f>
        <v>0</v>
      </c>
      <c r="H60" s="10">
        <f>ROUND(D60*F60, 0)</f>
        <v>0</v>
      </c>
      <c r="I60" s="10">
        <f>ROUND(D60*G60, 0)</f>
        <v>0</v>
      </c>
      <c r="K60" s="4"/>
      <c r="L60" s="4"/>
      <c r="M60" s="10"/>
      <c r="N60" s="9"/>
      <c r="O60" s="7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</row>
    <row r="61" spans="1:29" x14ac:dyDescent="0.25">
      <c r="A61" s="47"/>
      <c r="B61" s="75"/>
      <c r="C61" s="48"/>
      <c r="D61" s="3"/>
      <c r="E61" s="2"/>
      <c r="K61" s="4"/>
      <c r="L61" s="4"/>
      <c r="M61" s="10"/>
      <c r="N61" s="9"/>
      <c r="O61" s="7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ht="25.5" x14ac:dyDescent="0.25">
      <c r="A62" s="45"/>
      <c r="B62" s="2" t="s">
        <v>60</v>
      </c>
      <c r="C62" s="49" t="s">
        <v>95</v>
      </c>
      <c r="D62" s="42">
        <v>1</v>
      </c>
      <c r="E62" s="42" t="s">
        <v>15</v>
      </c>
      <c r="F62" s="10">
        <f>K62*$K$1</f>
        <v>0</v>
      </c>
      <c r="G62" s="10">
        <f>L62*$L$1</f>
        <v>0</v>
      </c>
      <c r="H62" s="10">
        <f>ROUND(D62*F62, 0)</f>
        <v>0</v>
      </c>
      <c r="I62" s="10">
        <f>ROUND(D62*G62, 0)</f>
        <v>0</v>
      </c>
      <c r="K62" s="43"/>
      <c r="L62" s="4"/>
      <c r="M62" s="10"/>
      <c r="N62" s="9"/>
      <c r="O62" s="8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 spans="1:29" x14ac:dyDescent="0.25">
      <c r="A63" s="50"/>
      <c r="B63" s="42"/>
      <c r="C63" s="49"/>
      <c r="D63" s="42"/>
      <c r="E63" s="42"/>
      <c r="F63" s="43"/>
      <c r="G63" s="43"/>
      <c r="H63" s="43"/>
      <c r="I63" s="43"/>
      <c r="K63" s="43"/>
      <c r="L63" s="43"/>
      <c r="M63" s="10"/>
      <c r="N63" s="28"/>
      <c r="O63" s="8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ht="76.5" x14ac:dyDescent="0.25">
      <c r="A64" s="47"/>
      <c r="B64" s="2" t="s">
        <v>97</v>
      </c>
      <c r="C64" s="48" t="s">
        <v>98</v>
      </c>
      <c r="D64" s="3">
        <v>10</v>
      </c>
      <c r="E64" s="2" t="s">
        <v>96</v>
      </c>
      <c r="F64" s="10">
        <f t="shared" ref="F64:F84" si="0">K64*$K$1</f>
        <v>0</v>
      </c>
      <c r="G64" s="10">
        <f t="shared" ref="G64:G84" si="1">L64*$L$1</f>
        <v>0</v>
      </c>
      <c r="H64" s="10">
        <f t="shared" ref="H64:H84" si="2">ROUND(D64*F64, 0)</f>
        <v>0</v>
      </c>
      <c r="I64" s="10">
        <f t="shared" ref="I64:I84" si="3">ROUND(D64*G64, 0)</f>
        <v>0</v>
      </c>
      <c r="K64" s="4"/>
      <c r="L64" s="4"/>
      <c r="M64" s="10"/>
      <c r="N64" s="28"/>
      <c r="O64" s="8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x14ac:dyDescent="0.25">
      <c r="A65" s="47"/>
      <c r="B65" s="2"/>
      <c r="C65" s="48"/>
      <c r="D65" s="3"/>
      <c r="E65" s="2"/>
      <c r="K65" s="4"/>
      <c r="L65" s="4"/>
      <c r="M65" s="10"/>
      <c r="N65" s="28"/>
      <c r="O65" s="8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ht="76.5" x14ac:dyDescent="0.25">
      <c r="A66" s="47"/>
      <c r="B66" s="2" t="s">
        <v>99</v>
      </c>
      <c r="C66" s="48" t="s">
        <v>100</v>
      </c>
      <c r="D66" s="3">
        <v>14</v>
      </c>
      <c r="E66" s="2" t="s">
        <v>96</v>
      </c>
      <c r="F66" s="10">
        <f t="shared" si="0"/>
        <v>0</v>
      </c>
      <c r="G66" s="10">
        <f t="shared" si="1"/>
        <v>0</v>
      </c>
      <c r="H66" s="10">
        <f t="shared" si="2"/>
        <v>0</v>
      </c>
      <c r="I66" s="10">
        <f t="shared" si="3"/>
        <v>0</v>
      </c>
      <c r="K66" s="4"/>
      <c r="L66" s="4"/>
      <c r="M66" s="10"/>
      <c r="N66" s="28"/>
      <c r="O66" s="8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x14ac:dyDescent="0.25">
      <c r="A67" s="47"/>
      <c r="B67" s="2"/>
      <c r="C67" s="48"/>
      <c r="D67" s="3"/>
      <c r="E67" s="2"/>
      <c r="K67" s="4"/>
      <c r="L67" s="4"/>
      <c r="M67" s="10"/>
      <c r="N67" s="28"/>
      <c r="O67" s="8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ht="76.5" x14ac:dyDescent="0.25">
      <c r="A68" s="47"/>
      <c r="B68" s="2" t="s">
        <v>101</v>
      </c>
      <c r="C68" s="48" t="s">
        <v>102</v>
      </c>
      <c r="D68" s="3">
        <v>22</v>
      </c>
      <c r="E68" s="2" t="s">
        <v>96</v>
      </c>
      <c r="F68" s="10">
        <f t="shared" si="0"/>
        <v>0</v>
      </c>
      <c r="G68" s="10">
        <f t="shared" si="1"/>
        <v>0</v>
      </c>
      <c r="H68" s="10">
        <f t="shared" si="2"/>
        <v>0</v>
      </c>
      <c r="I68" s="10">
        <f t="shared" si="3"/>
        <v>0</v>
      </c>
      <c r="K68" s="4"/>
      <c r="L68" s="4"/>
      <c r="M68" s="10"/>
      <c r="N68" s="28"/>
      <c r="O68" s="8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x14ac:dyDescent="0.25">
      <c r="A69" s="47"/>
      <c r="B69" s="2"/>
      <c r="C69" s="48"/>
      <c r="D69" s="3"/>
      <c r="E69" s="2"/>
      <c r="K69" s="4"/>
      <c r="L69" s="4"/>
      <c r="M69" s="10"/>
      <c r="N69" s="28"/>
      <c r="O69" s="8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ht="63.75" x14ac:dyDescent="0.25">
      <c r="A70" s="47"/>
      <c r="B70" s="2" t="s">
        <v>103</v>
      </c>
      <c r="C70" s="48" t="s">
        <v>104</v>
      </c>
      <c r="D70" s="3">
        <v>19</v>
      </c>
      <c r="E70" s="2" t="s">
        <v>94</v>
      </c>
      <c r="F70" s="10">
        <f t="shared" si="0"/>
        <v>0</v>
      </c>
      <c r="G70" s="10">
        <f t="shared" si="1"/>
        <v>0</v>
      </c>
      <c r="H70" s="10">
        <f t="shared" si="2"/>
        <v>0</v>
      </c>
      <c r="I70" s="10">
        <f t="shared" si="3"/>
        <v>0</v>
      </c>
      <c r="K70" s="4"/>
      <c r="L70" s="4"/>
      <c r="M70" s="10"/>
      <c r="N70" s="28"/>
      <c r="O70" s="8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x14ac:dyDescent="0.25">
      <c r="A71" s="47"/>
      <c r="B71" s="2"/>
      <c r="C71" s="48"/>
      <c r="D71" s="3"/>
      <c r="E71" s="2"/>
      <c r="K71" s="4"/>
      <c r="L71" s="4"/>
      <c r="M71" s="10"/>
      <c r="N71" s="28"/>
      <c r="O71" s="8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ht="76.5" x14ac:dyDescent="0.25">
      <c r="A72" s="47"/>
      <c r="B72" s="2" t="s">
        <v>105</v>
      </c>
      <c r="C72" s="48" t="s">
        <v>106</v>
      </c>
      <c r="D72" s="3">
        <v>35</v>
      </c>
      <c r="E72" s="2" t="s">
        <v>96</v>
      </c>
      <c r="F72" s="10">
        <f t="shared" si="0"/>
        <v>0</v>
      </c>
      <c r="G72" s="10">
        <f t="shared" si="1"/>
        <v>0</v>
      </c>
      <c r="H72" s="10">
        <f t="shared" si="2"/>
        <v>0</v>
      </c>
      <c r="I72" s="10">
        <f t="shared" si="3"/>
        <v>0</v>
      </c>
      <c r="K72" s="4"/>
      <c r="L72" s="4"/>
      <c r="M72" s="10"/>
      <c r="N72" s="28"/>
      <c r="O72" s="8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 spans="1:29" x14ac:dyDescent="0.25">
      <c r="A73" s="47"/>
      <c r="B73" s="2"/>
      <c r="C73" s="48"/>
      <c r="D73" s="3"/>
      <c r="E73" s="2"/>
      <c r="K73" s="4"/>
      <c r="L73" s="4"/>
      <c r="M73" s="10"/>
      <c r="N73" s="28"/>
      <c r="O73" s="8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</row>
    <row r="74" spans="1:29" ht="76.5" x14ac:dyDescent="0.25">
      <c r="A74" s="47"/>
      <c r="B74" s="2" t="s">
        <v>107</v>
      </c>
      <c r="C74" s="48" t="s">
        <v>108</v>
      </c>
      <c r="D74" s="3">
        <v>54</v>
      </c>
      <c r="E74" s="2" t="s">
        <v>96</v>
      </c>
      <c r="F74" s="10">
        <f t="shared" si="0"/>
        <v>0</v>
      </c>
      <c r="G74" s="10">
        <f t="shared" si="1"/>
        <v>0</v>
      </c>
      <c r="H74" s="10">
        <f t="shared" si="2"/>
        <v>0</v>
      </c>
      <c r="I74" s="10">
        <f t="shared" si="3"/>
        <v>0</v>
      </c>
      <c r="K74" s="4"/>
      <c r="L74" s="4"/>
      <c r="M74" s="10"/>
      <c r="N74" s="28"/>
      <c r="O74" s="8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</row>
    <row r="75" spans="1:29" x14ac:dyDescent="0.25">
      <c r="A75" s="47"/>
      <c r="B75" s="2"/>
      <c r="C75" s="48"/>
      <c r="D75" s="3"/>
      <c r="E75" s="2"/>
      <c r="K75" s="4"/>
      <c r="L75" s="4"/>
      <c r="M75" s="10"/>
      <c r="N75" s="28"/>
      <c r="O75" s="8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 spans="1:29" ht="76.5" x14ac:dyDescent="0.25">
      <c r="A76" s="47"/>
      <c r="B76" s="2" t="s">
        <v>109</v>
      </c>
      <c r="C76" s="48" t="s">
        <v>110</v>
      </c>
      <c r="D76" s="3">
        <v>2</v>
      </c>
      <c r="E76" s="2" t="s">
        <v>96</v>
      </c>
      <c r="F76" s="10">
        <f t="shared" si="0"/>
        <v>0</v>
      </c>
      <c r="G76" s="10">
        <f t="shared" si="1"/>
        <v>0</v>
      </c>
      <c r="H76" s="10">
        <f t="shared" si="2"/>
        <v>0</v>
      </c>
      <c r="I76" s="10">
        <f t="shared" si="3"/>
        <v>0</v>
      </c>
      <c r="K76" s="4"/>
      <c r="L76" s="4"/>
      <c r="M76" s="10"/>
      <c r="N76" s="28"/>
      <c r="O76" s="8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29" x14ac:dyDescent="0.25">
      <c r="A77" s="47"/>
      <c r="B77" s="2"/>
      <c r="C77" s="48"/>
      <c r="D77" s="3"/>
      <c r="E77" s="2"/>
      <c r="K77" s="4"/>
      <c r="L77" s="4"/>
      <c r="M77" s="10"/>
      <c r="N77" s="28"/>
      <c r="O77" s="8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78" spans="1:29" ht="89.25" x14ac:dyDescent="0.25">
      <c r="A78" s="47"/>
      <c r="B78" s="2" t="s">
        <v>111</v>
      </c>
      <c r="C78" s="48" t="s">
        <v>112</v>
      </c>
      <c r="D78" s="3">
        <v>18</v>
      </c>
      <c r="E78" s="2" t="s">
        <v>96</v>
      </c>
      <c r="F78" s="10">
        <f t="shared" si="0"/>
        <v>0</v>
      </c>
      <c r="G78" s="10">
        <f t="shared" si="1"/>
        <v>0</v>
      </c>
      <c r="H78" s="10">
        <f t="shared" si="2"/>
        <v>0</v>
      </c>
      <c r="I78" s="10">
        <f t="shared" si="3"/>
        <v>0</v>
      </c>
      <c r="K78" s="4"/>
      <c r="L78" s="4"/>
      <c r="M78" s="10"/>
      <c r="N78" s="28"/>
      <c r="O78" s="8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</row>
    <row r="79" spans="1:29" x14ac:dyDescent="0.25">
      <c r="A79" s="47"/>
      <c r="B79" s="2"/>
      <c r="C79" s="48"/>
      <c r="D79" s="3"/>
      <c r="E79" s="2"/>
      <c r="K79" s="4"/>
      <c r="L79" s="4"/>
      <c r="M79" s="10"/>
      <c r="N79" s="28"/>
      <c r="O79" s="8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</row>
    <row r="80" spans="1:29" ht="89.25" x14ac:dyDescent="0.25">
      <c r="A80" s="47"/>
      <c r="B80" s="2" t="s">
        <v>113</v>
      </c>
      <c r="C80" s="48" t="s">
        <v>114</v>
      </c>
      <c r="D80" s="3">
        <v>3</v>
      </c>
      <c r="E80" s="2" t="s">
        <v>96</v>
      </c>
      <c r="F80" s="10">
        <f t="shared" si="0"/>
        <v>0</v>
      </c>
      <c r="G80" s="10">
        <f t="shared" si="1"/>
        <v>0</v>
      </c>
      <c r="H80" s="10">
        <f t="shared" si="2"/>
        <v>0</v>
      </c>
      <c r="I80" s="10">
        <f t="shared" si="3"/>
        <v>0</v>
      </c>
      <c r="K80" s="4"/>
      <c r="L80" s="4"/>
      <c r="M80" s="10"/>
      <c r="N80" s="28"/>
      <c r="O80" s="8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</row>
    <row r="81" spans="1:29" x14ac:dyDescent="0.25">
      <c r="A81" s="47"/>
      <c r="B81" s="2"/>
      <c r="C81" s="48"/>
      <c r="D81" s="3"/>
      <c r="E81" s="2"/>
      <c r="K81" s="4"/>
      <c r="L81" s="4"/>
      <c r="M81" s="10"/>
      <c r="N81" s="28"/>
      <c r="O81" s="8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 spans="1:29" ht="25.5" x14ac:dyDescent="0.25">
      <c r="A82" s="73"/>
      <c r="B82" s="9" t="s">
        <v>115</v>
      </c>
      <c r="C82" s="74" t="s">
        <v>116</v>
      </c>
      <c r="D82" s="7">
        <v>1</v>
      </c>
      <c r="E82" s="9" t="s">
        <v>94</v>
      </c>
      <c r="F82" s="10">
        <f t="shared" si="0"/>
        <v>0</v>
      </c>
      <c r="G82" s="10">
        <f t="shared" si="1"/>
        <v>0</v>
      </c>
      <c r="H82" s="10">
        <f t="shared" si="2"/>
        <v>0</v>
      </c>
      <c r="I82" s="10">
        <f t="shared" si="3"/>
        <v>0</v>
      </c>
      <c r="M82" s="10"/>
      <c r="N82" s="28"/>
      <c r="O82" s="8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</row>
    <row r="83" spans="1:29" x14ac:dyDescent="0.25">
      <c r="A83" s="73"/>
      <c r="C83" s="74"/>
      <c r="M83" s="10"/>
      <c r="N83" s="28"/>
      <c r="O83" s="8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  <row r="84" spans="1:29" ht="25.5" x14ac:dyDescent="0.25">
      <c r="A84" s="73"/>
      <c r="B84" s="9" t="s">
        <v>117</v>
      </c>
      <c r="C84" s="74" t="s">
        <v>118</v>
      </c>
      <c r="D84" s="7">
        <v>1</v>
      </c>
      <c r="E84" s="9" t="s">
        <v>94</v>
      </c>
      <c r="F84" s="10">
        <f t="shared" si="0"/>
        <v>0</v>
      </c>
      <c r="G84" s="10">
        <f t="shared" si="1"/>
        <v>0</v>
      </c>
      <c r="H84" s="10">
        <f t="shared" si="2"/>
        <v>0</v>
      </c>
      <c r="I84" s="10">
        <f t="shared" si="3"/>
        <v>0</v>
      </c>
      <c r="M84" s="10"/>
      <c r="N84" s="28"/>
      <c r="O84" s="8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 spans="1:29" x14ac:dyDescent="0.25">
      <c r="A85" s="50"/>
      <c r="B85" s="42"/>
      <c r="C85" s="49"/>
      <c r="D85" s="42"/>
      <c r="E85" s="42"/>
      <c r="F85" s="43"/>
      <c r="G85" s="43"/>
      <c r="H85" s="43"/>
      <c r="I85" s="43"/>
      <c r="K85" s="43"/>
      <c r="L85" s="43"/>
      <c r="M85" s="10"/>
      <c r="N85" s="28"/>
      <c r="O85" s="8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</row>
    <row r="86" spans="1:29" ht="63.75" x14ac:dyDescent="0.25">
      <c r="A86" s="47"/>
      <c r="B86" s="2" t="s">
        <v>119</v>
      </c>
      <c r="C86" s="48" t="s">
        <v>180</v>
      </c>
      <c r="D86" s="3">
        <v>2</v>
      </c>
      <c r="E86" s="2" t="s">
        <v>94</v>
      </c>
      <c r="F86" s="10">
        <f t="shared" ref="F86:F120" si="4">K86*$K$1</f>
        <v>0</v>
      </c>
      <c r="G86" s="10">
        <f t="shared" ref="G86:G120" si="5">L86*$L$1</f>
        <v>0</v>
      </c>
      <c r="H86" s="10">
        <f t="shared" ref="H86:H120" si="6">ROUND(D86*F86, 0)</f>
        <v>0</v>
      </c>
      <c r="I86" s="10">
        <f t="shared" ref="I86:I120" si="7">ROUND(D86*G86, 0)</f>
        <v>0</v>
      </c>
      <c r="K86" s="4"/>
      <c r="L86" s="4"/>
      <c r="M86" s="10"/>
      <c r="N86" s="28"/>
      <c r="O86" s="8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 spans="1:29" x14ac:dyDescent="0.25">
      <c r="A87" s="47"/>
      <c r="B87" s="2"/>
      <c r="C87" s="48"/>
      <c r="D87" s="3"/>
      <c r="E87" s="2"/>
      <c r="K87" s="4"/>
      <c r="L87" s="4"/>
      <c r="M87" s="10"/>
      <c r="N87" s="28"/>
      <c r="O87" s="8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 spans="1:29" ht="89.25" x14ac:dyDescent="0.25">
      <c r="A88" s="47"/>
      <c r="B88" s="2" t="s">
        <v>120</v>
      </c>
      <c r="C88" s="48" t="s">
        <v>121</v>
      </c>
      <c r="D88" s="3">
        <v>2</v>
      </c>
      <c r="E88" s="2" t="s">
        <v>94</v>
      </c>
      <c r="F88" s="10">
        <f t="shared" si="4"/>
        <v>0</v>
      </c>
      <c r="G88" s="10">
        <f t="shared" si="5"/>
        <v>0</v>
      </c>
      <c r="H88" s="10">
        <f t="shared" si="6"/>
        <v>0</v>
      </c>
      <c r="I88" s="10">
        <f t="shared" si="7"/>
        <v>0</v>
      </c>
      <c r="K88" s="4"/>
      <c r="L88" s="4"/>
      <c r="M88" s="10"/>
      <c r="N88" s="28"/>
      <c r="O88" s="8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 spans="1:29" x14ac:dyDescent="0.25">
      <c r="A89" s="47"/>
      <c r="B89" s="2"/>
      <c r="C89" s="48"/>
      <c r="D89" s="3"/>
      <c r="E89" s="2"/>
      <c r="K89" s="4"/>
      <c r="L89" s="4"/>
      <c r="M89" s="10"/>
      <c r="N89" s="28"/>
      <c r="O89" s="8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</row>
    <row r="90" spans="1:29" ht="63.75" x14ac:dyDescent="0.25">
      <c r="A90" s="73"/>
      <c r="B90" s="9" t="s">
        <v>122</v>
      </c>
      <c r="C90" s="74" t="s">
        <v>123</v>
      </c>
      <c r="D90" s="7">
        <v>1</v>
      </c>
      <c r="E90" s="9" t="s">
        <v>94</v>
      </c>
      <c r="F90" s="10">
        <f t="shared" si="4"/>
        <v>0</v>
      </c>
      <c r="G90" s="10">
        <f t="shared" si="5"/>
        <v>0</v>
      </c>
      <c r="H90" s="10">
        <f t="shared" si="6"/>
        <v>0</v>
      </c>
      <c r="I90" s="10">
        <f t="shared" si="7"/>
        <v>0</v>
      </c>
      <c r="M90" s="10"/>
      <c r="N90" s="28"/>
      <c r="O90" s="8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</row>
    <row r="91" spans="1:29" x14ac:dyDescent="0.25">
      <c r="A91" s="73"/>
      <c r="C91" s="74"/>
      <c r="M91" s="10"/>
      <c r="N91" s="28"/>
      <c r="O91" s="8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</row>
    <row r="92" spans="1:29" ht="76.5" x14ac:dyDescent="0.25">
      <c r="A92" s="73"/>
      <c r="B92" s="9" t="s">
        <v>124</v>
      </c>
      <c r="C92" s="74" t="s">
        <v>125</v>
      </c>
      <c r="D92" s="7">
        <v>1</v>
      </c>
      <c r="E92" s="9" t="s">
        <v>94</v>
      </c>
      <c r="F92" s="10">
        <f t="shared" si="4"/>
        <v>0</v>
      </c>
      <c r="G92" s="10">
        <f t="shared" si="5"/>
        <v>0</v>
      </c>
      <c r="H92" s="10">
        <f t="shared" si="6"/>
        <v>0</v>
      </c>
      <c r="I92" s="10">
        <f t="shared" si="7"/>
        <v>0</v>
      </c>
      <c r="M92" s="10"/>
      <c r="N92" s="28"/>
      <c r="O92" s="8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</row>
    <row r="93" spans="1:29" x14ac:dyDescent="0.25">
      <c r="A93" s="47"/>
      <c r="B93" s="2"/>
      <c r="C93" s="48"/>
      <c r="D93" s="3"/>
      <c r="E93" s="2"/>
      <c r="L93" s="4"/>
      <c r="M93" s="10"/>
      <c r="N93" s="28"/>
      <c r="O93" s="8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</row>
    <row r="94" spans="1:29" ht="63.75" x14ac:dyDescent="0.25">
      <c r="A94" s="47"/>
      <c r="B94" s="2" t="s">
        <v>126</v>
      </c>
      <c r="C94" s="48" t="s">
        <v>127</v>
      </c>
      <c r="D94" s="3">
        <v>4</v>
      </c>
      <c r="E94" s="2" t="s">
        <v>94</v>
      </c>
      <c r="F94" s="10">
        <f t="shared" si="4"/>
        <v>0</v>
      </c>
      <c r="G94" s="10">
        <f t="shared" si="5"/>
        <v>0</v>
      </c>
      <c r="H94" s="10">
        <f t="shared" si="6"/>
        <v>0</v>
      </c>
      <c r="I94" s="10">
        <f t="shared" si="7"/>
        <v>0</v>
      </c>
      <c r="K94" s="4"/>
      <c r="L94" s="4"/>
      <c r="M94" s="10"/>
      <c r="N94" s="28"/>
      <c r="O94" s="8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</row>
    <row r="95" spans="1:29" x14ac:dyDescent="0.25">
      <c r="A95" s="47"/>
      <c r="B95" s="2"/>
      <c r="C95" s="48"/>
      <c r="D95" s="3"/>
      <c r="E95" s="2"/>
      <c r="K95" s="4"/>
      <c r="L95" s="4"/>
      <c r="M95" s="10"/>
      <c r="N95" s="28"/>
      <c r="O95" s="8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</row>
    <row r="96" spans="1:29" ht="76.5" x14ac:dyDescent="0.25">
      <c r="A96" s="47"/>
      <c r="B96" s="2" t="s">
        <v>128</v>
      </c>
      <c r="C96" s="48" t="s">
        <v>129</v>
      </c>
      <c r="D96" s="3">
        <v>1</v>
      </c>
      <c r="E96" s="2" t="s">
        <v>94</v>
      </c>
      <c r="F96" s="10">
        <f t="shared" si="4"/>
        <v>0</v>
      </c>
      <c r="G96" s="10">
        <f t="shared" si="5"/>
        <v>0</v>
      </c>
      <c r="H96" s="10">
        <f t="shared" si="6"/>
        <v>0</v>
      </c>
      <c r="I96" s="10">
        <f t="shared" si="7"/>
        <v>0</v>
      </c>
      <c r="K96" s="4"/>
      <c r="L96" s="4"/>
      <c r="M96" s="10"/>
      <c r="N96" s="28"/>
      <c r="O96" s="8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</row>
    <row r="97" spans="1:29" x14ac:dyDescent="0.25">
      <c r="A97" s="47"/>
      <c r="B97" s="2"/>
      <c r="C97" s="48"/>
      <c r="D97" s="3"/>
      <c r="E97" s="2"/>
      <c r="K97" s="4"/>
      <c r="L97" s="4"/>
      <c r="M97" s="10"/>
      <c r="N97" s="28"/>
      <c r="O97" s="8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</row>
    <row r="98" spans="1:29" ht="63.75" x14ac:dyDescent="0.25">
      <c r="A98" s="47"/>
      <c r="B98" s="2" t="s">
        <v>130</v>
      </c>
      <c r="C98" s="48" t="s">
        <v>131</v>
      </c>
      <c r="D98" s="3">
        <v>6</v>
      </c>
      <c r="E98" s="2" t="s">
        <v>94</v>
      </c>
      <c r="F98" s="10">
        <f t="shared" si="4"/>
        <v>0</v>
      </c>
      <c r="G98" s="10">
        <f t="shared" si="5"/>
        <v>0</v>
      </c>
      <c r="H98" s="10">
        <f t="shared" si="6"/>
        <v>0</v>
      </c>
      <c r="I98" s="10">
        <f t="shared" si="7"/>
        <v>0</v>
      </c>
      <c r="K98" s="4"/>
      <c r="L98" s="4"/>
      <c r="M98" s="10"/>
      <c r="N98" s="28"/>
      <c r="O98" s="8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</row>
    <row r="99" spans="1:29" x14ac:dyDescent="0.25">
      <c r="A99" s="47"/>
      <c r="B99" s="2"/>
      <c r="C99" s="48"/>
      <c r="D99" s="3"/>
      <c r="E99" s="2"/>
      <c r="K99" s="4"/>
      <c r="L99" s="4"/>
      <c r="M99" s="10"/>
      <c r="N99" s="28"/>
      <c r="O99" s="8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</row>
    <row r="100" spans="1:29" ht="25.5" x14ac:dyDescent="0.25">
      <c r="A100" s="47"/>
      <c r="B100" s="2" t="s">
        <v>132</v>
      </c>
      <c r="C100" s="48" t="s">
        <v>133</v>
      </c>
      <c r="D100" s="3">
        <v>6</v>
      </c>
      <c r="E100" s="2" t="s">
        <v>94</v>
      </c>
      <c r="F100" s="10">
        <f t="shared" si="4"/>
        <v>0</v>
      </c>
      <c r="G100" s="10">
        <f t="shared" si="5"/>
        <v>0</v>
      </c>
      <c r="H100" s="10">
        <f t="shared" si="6"/>
        <v>0</v>
      </c>
      <c r="I100" s="10">
        <f t="shared" si="7"/>
        <v>0</v>
      </c>
      <c r="K100" s="4"/>
      <c r="L100" s="4"/>
      <c r="M100" s="10"/>
      <c r="N100" s="28"/>
      <c r="O100" s="8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</row>
    <row r="101" spans="1:29" x14ac:dyDescent="0.25">
      <c r="A101" s="47"/>
      <c r="B101" s="2"/>
      <c r="C101" s="48"/>
      <c r="D101" s="3"/>
      <c r="E101" s="2"/>
      <c r="K101" s="4"/>
      <c r="L101" s="4"/>
      <c r="M101" s="10"/>
      <c r="N101" s="28"/>
      <c r="O101" s="8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</row>
    <row r="102" spans="1:29" ht="38.25" x14ac:dyDescent="0.25">
      <c r="A102" s="47"/>
      <c r="B102" s="2" t="s">
        <v>134</v>
      </c>
      <c r="C102" s="48" t="s">
        <v>135</v>
      </c>
      <c r="D102" s="3">
        <v>7</v>
      </c>
      <c r="E102" s="2" t="s">
        <v>94</v>
      </c>
      <c r="F102" s="10">
        <f t="shared" si="4"/>
        <v>0</v>
      </c>
      <c r="G102" s="10">
        <f t="shared" si="5"/>
        <v>0</v>
      </c>
      <c r="H102" s="10">
        <f t="shared" si="6"/>
        <v>0</v>
      </c>
      <c r="I102" s="10">
        <f t="shared" si="7"/>
        <v>0</v>
      </c>
      <c r="K102" s="4"/>
      <c r="L102" s="4"/>
      <c r="M102" s="10"/>
      <c r="N102" s="28"/>
      <c r="O102" s="8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</row>
    <row r="103" spans="1:29" x14ac:dyDescent="0.25">
      <c r="A103" s="47"/>
      <c r="B103" s="2"/>
      <c r="C103" s="48"/>
      <c r="D103" s="3"/>
      <c r="E103" s="2"/>
      <c r="K103" s="4"/>
      <c r="L103" s="4"/>
      <c r="M103" s="10"/>
      <c r="N103" s="28"/>
      <c r="O103" s="8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</row>
    <row r="104" spans="1:29" ht="51" x14ac:dyDescent="0.25">
      <c r="A104" s="47"/>
      <c r="B104" s="2" t="s">
        <v>136</v>
      </c>
      <c r="C104" s="48" t="s">
        <v>181</v>
      </c>
      <c r="D104" s="3">
        <v>6</v>
      </c>
      <c r="E104" s="2" t="s">
        <v>94</v>
      </c>
      <c r="F104" s="10">
        <f t="shared" si="4"/>
        <v>0</v>
      </c>
      <c r="G104" s="10">
        <f t="shared" si="5"/>
        <v>0</v>
      </c>
      <c r="H104" s="10">
        <f t="shared" si="6"/>
        <v>0</v>
      </c>
      <c r="I104" s="10">
        <f t="shared" si="7"/>
        <v>0</v>
      </c>
      <c r="K104" s="4"/>
      <c r="L104" s="4"/>
      <c r="M104" s="10"/>
      <c r="N104" s="28"/>
      <c r="O104" s="8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</row>
    <row r="105" spans="1:29" x14ac:dyDescent="0.25">
      <c r="A105" s="47"/>
      <c r="B105" s="2"/>
      <c r="C105" s="48"/>
      <c r="D105" s="3"/>
      <c r="E105" s="2"/>
      <c r="K105" s="4"/>
      <c r="L105" s="4"/>
      <c r="M105" s="10"/>
      <c r="N105" s="28"/>
      <c r="O105" s="8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</row>
    <row r="106" spans="1:29" ht="63.75" x14ac:dyDescent="0.25">
      <c r="A106" s="47"/>
      <c r="B106" s="2" t="s">
        <v>137</v>
      </c>
      <c r="C106" s="48" t="s">
        <v>138</v>
      </c>
      <c r="D106" s="3">
        <v>2</v>
      </c>
      <c r="E106" s="2" t="s">
        <v>94</v>
      </c>
      <c r="F106" s="10">
        <f t="shared" si="4"/>
        <v>0</v>
      </c>
      <c r="G106" s="10">
        <f t="shared" si="5"/>
        <v>0</v>
      </c>
      <c r="H106" s="10">
        <f t="shared" si="6"/>
        <v>0</v>
      </c>
      <c r="I106" s="10">
        <f t="shared" si="7"/>
        <v>0</v>
      </c>
      <c r="K106" s="4"/>
      <c r="L106" s="4"/>
      <c r="M106" s="10"/>
      <c r="N106" s="28"/>
      <c r="O106" s="8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</row>
    <row r="107" spans="1:29" x14ac:dyDescent="0.25">
      <c r="A107" s="47"/>
      <c r="B107" s="2"/>
      <c r="C107" s="48"/>
      <c r="D107" s="3"/>
      <c r="E107" s="2"/>
      <c r="K107" s="4"/>
      <c r="L107" s="4"/>
      <c r="M107" s="10"/>
      <c r="N107" s="28"/>
      <c r="O107" s="8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</row>
    <row r="108" spans="1:29" ht="38.25" x14ac:dyDescent="0.25">
      <c r="A108" s="47"/>
      <c r="B108" s="2" t="s">
        <v>139</v>
      </c>
      <c r="C108" s="48" t="s">
        <v>140</v>
      </c>
      <c r="D108" s="3">
        <v>2</v>
      </c>
      <c r="E108" s="2" t="s">
        <v>94</v>
      </c>
      <c r="F108" s="10">
        <f t="shared" si="4"/>
        <v>0</v>
      </c>
      <c r="G108" s="10">
        <f t="shared" si="5"/>
        <v>0</v>
      </c>
      <c r="H108" s="10">
        <f t="shared" si="6"/>
        <v>0</v>
      </c>
      <c r="I108" s="10">
        <f t="shared" si="7"/>
        <v>0</v>
      </c>
      <c r="K108" s="4"/>
      <c r="L108" s="4"/>
      <c r="M108" s="10"/>
      <c r="N108" s="28"/>
      <c r="O108" s="8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</row>
    <row r="109" spans="1:29" x14ac:dyDescent="0.25">
      <c r="A109" s="47"/>
      <c r="B109" s="2"/>
      <c r="C109" s="48"/>
      <c r="D109" s="3"/>
      <c r="E109" s="2"/>
      <c r="K109" s="4"/>
      <c r="L109" s="4"/>
      <c r="M109" s="10"/>
      <c r="N109" s="28"/>
      <c r="O109" s="8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</row>
    <row r="110" spans="1:29" ht="51" x14ac:dyDescent="0.25">
      <c r="A110" s="47"/>
      <c r="B110" s="2" t="s">
        <v>141</v>
      </c>
      <c r="C110" s="48" t="s">
        <v>142</v>
      </c>
      <c r="D110" s="3">
        <v>30</v>
      </c>
      <c r="E110" s="2" t="s">
        <v>94</v>
      </c>
      <c r="F110" s="10">
        <f t="shared" si="4"/>
        <v>0</v>
      </c>
      <c r="G110" s="10">
        <f t="shared" si="5"/>
        <v>0</v>
      </c>
      <c r="H110" s="10">
        <f t="shared" si="6"/>
        <v>0</v>
      </c>
      <c r="I110" s="10">
        <f t="shared" si="7"/>
        <v>0</v>
      </c>
      <c r="K110" s="4"/>
      <c r="L110" s="4"/>
      <c r="M110" s="10"/>
      <c r="N110" s="28"/>
      <c r="O110" s="8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</row>
    <row r="111" spans="1:29" x14ac:dyDescent="0.25">
      <c r="A111" s="47"/>
      <c r="B111" s="2"/>
      <c r="C111" s="48"/>
      <c r="D111" s="3"/>
      <c r="E111" s="2"/>
      <c r="K111" s="4"/>
      <c r="L111" s="4"/>
      <c r="M111" s="10"/>
      <c r="N111" s="28"/>
      <c r="O111" s="8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</row>
    <row r="112" spans="1:29" ht="140.25" x14ac:dyDescent="0.25">
      <c r="A112" s="47"/>
      <c r="B112" s="2" t="s">
        <v>143</v>
      </c>
      <c r="C112" s="48" t="s">
        <v>144</v>
      </c>
      <c r="D112" s="3">
        <v>4</v>
      </c>
      <c r="E112" s="2" t="s">
        <v>94</v>
      </c>
      <c r="F112" s="10">
        <f t="shared" si="4"/>
        <v>0</v>
      </c>
      <c r="G112" s="10">
        <f t="shared" si="5"/>
        <v>0</v>
      </c>
      <c r="H112" s="10">
        <f t="shared" si="6"/>
        <v>0</v>
      </c>
      <c r="I112" s="10">
        <f t="shared" si="7"/>
        <v>0</v>
      </c>
      <c r="K112" s="4"/>
      <c r="L112" s="4"/>
      <c r="M112" s="10"/>
      <c r="N112" s="28"/>
      <c r="O112" s="8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</row>
    <row r="113" spans="1:29" x14ac:dyDescent="0.25">
      <c r="A113" s="47"/>
      <c r="B113" s="2"/>
      <c r="C113" s="48"/>
      <c r="D113" s="3"/>
      <c r="E113" s="2"/>
      <c r="K113" s="4"/>
      <c r="L113" s="4"/>
      <c r="M113" s="10"/>
      <c r="N113" s="28"/>
      <c r="O113" s="8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</row>
    <row r="114" spans="1:29" ht="114.75" x14ac:dyDescent="0.25">
      <c r="A114" s="47"/>
      <c r="B114" s="51" t="s">
        <v>145</v>
      </c>
      <c r="C114" s="48" t="s">
        <v>146</v>
      </c>
      <c r="D114" s="3">
        <v>14</v>
      </c>
      <c r="E114" s="2" t="s">
        <v>94</v>
      </c>
      <c r="F114" s="10">
        <f t="shared" si="4"/>
        <v>0</v>
      </c>
      <c r="G114" s="10">
        <f t="shared" si="5"/>
        <v>0</v>
      </c>
      <c r="H114" s="10">
        <f t="shared" si="6"/>
        <v>0</v>
      </c>
      <c r="I114" s="10">
        <f t="shared" si="7"/>
        <v>0</v>
      </c>
      <c r="K114" s="14"/>
      <c r="L114" s="14"/>
      <c r="M114" s="10"/>
      <c r="N114" s="28"/>
      <c r="O114" s="8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</row>
    <row r="115" spans="1:29" x14ac:dyDescent="0.25">
      <c r="A115" s="47"/>
      <c r="B115" s="69"/>
      <c r="C115" s="48"/>
      <c r="D115" s="3"/>
      <c r="E115" s="2"/>
      <c r="K115" s="14"/>
      <c r="L115" s="14"/>
      <c r="M115" s="10"/>
      <c r="N115" s="28"/>
      <c r="O115" s="8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</row>
    <row r="116" spans="1:29" ht="89.25" x14ac:dyDescent="0.25">
      <c r="A116" s="47"/>
      <c r="B116" s="2" t="s">
        <v>147</v>
      </c>
      <c r="C116" s="48" t="s">
        <v>148</v>
      </c>
      <c r="D116" s="3">
        <v>1</v>
      </c>
      <c r="E116" s="2" t="s">
        <v>94</v>
      </c>
      <c r="F116" s="10">
        <f t="shared" si="4"/>
        <v>0</v>
      </c>
      <c r="G116" s="10">
        <f t="shared" si="5"/>
        <v>0</v>
      </c>
      <c r="H116" s="10">
        <f t="shared" si="6"/>
        <v>0</v>
      </c>
      <c r="I116" s="10">
        <f t="shared" si="7"/>
        <v>0</v>
      </c>
      <c r="K116" s="4"/>
      <c r="L116" s="4"/>
      <c r="M116" s="10"/>
      <c r="N116" s="28"/>
      <c r="O116" s="8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</row>
    <row r="117" spans="1:29" x14ac:dyDescent="0.25">
      <c r="A117" s="47"/>
      <c r="B117" s="2"/>
      <c r="C117" s="48"/>
      <c r="D117" s="3"/>
      <c r="E117" s="2"/>
      <c r="K117" s="4"/>
      <c r="L117" s="4"/>
      <c r="M117" s="10"/>
      <c r="N117" s="28"/>
      <c r="O117" s="8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</row>
    <row r="118" spans="1:29" ht="51" x14ac:dyDescent="0.25">
      <c r="A118" s="47"/>
      <c r="B118" s="2" t="s">
        <v>149</v>
      </c>
      <c r="C118" s="48" t="s">
        <v>150</v>
      </c>
      <c r="D118" s="3">
        <v>4</v>
      </c>
      <c r="E118" s="2" t="s">
        <v>94</v>
      </c>
      <c r="F118" s="10">
        <f t="shared" si="4"/>
        <v>0</v>
      </c>
      <c r="G118" s="10">
        <f t="shared" si="5"/>
        <v>0</v>
      </c>
      <c r="H118" s="10">
        <f t="shared" si="6"/>
        <v>0</v>
      </c>
      <c r="I118" s="10">
        <f t="shared" si="7"/>
        <v>0</v>
      </c>
      <c r="K118" s="4"/>
      <c r="L118" s="4"/>
      <c r="M118" s="10"/>
      <c r="N118" s="28"/>
      <c r="O118" s="8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</row>
    <row r="119" spans="1:29" x14ac:dyDescent="0.25">
      <c r="A119" s="47"/>
      <c r="B119" s="2"/>
      <c r="C119" s="48"/>
      <c r="D119" s="3"/>
      <c r="E119" s="2"/>
      <c r="K119" s="4"/>
      <c r="L119" s="4"/>
      <c r="M119" s="10"/>
      <c r="N119" s="28"/>
      <c r="O119" s="8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</row>
    <row r="120" spans="1:29" ht="51" x14ac:dyDescent="0.25">
      <c r="A120" s="47"/>
      <c r="B120" s="2" t="s">
        <v>151</v>
      </c>
      <c r="C120" s="48" t="s">
        <v>152</v>
      </c>
      <c r="D120" s="3">
        <v>2</v>
      </c>
      <c r="E120" s="2" t="s">
        <v>94</v>
      </c>
      <c r="F120" s="10">
        <f t="shared" si="4"/>
        <v>0</v>
      </c>
      <c r="G120" s="10">
        <f t="shared" si="5"/>
        <v>0</v>
      </c>
      <c r="H120" s="10">
        <f t="shared" si="6"/>
        <v>0</v>
      </c>
      <c r="I120" s="10">
        <f t="shared" si="7"/>
        <v>0</v>
      </c>
      <c r="K120" s="4"/>
      <c r="L120" s="4"/>
      <c r="M120" s="10"/>
      <c r="N120" s="28"/>
      <c r="O120" s="8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</row>
    <row r="121" spans="1:29" s="22" customFormat="1" x14ac:dyDescent="0.25">
      <c r="A121" s="45"/>
      <c r="B121" s="24"/>
      <c r="C121" s="24"/>
      <c r="D121" s="26"/>
      <c r="E121" s="24"/>
      <c r="F121" s="23"/>
      <c r="G121" s="23"/>
      <c r="H121" s="23"/>
      <c r="I121" s="23"/>
      <c r="K121" s="23"/>
      <c r="L121" s="23"/>
      <c r="N121" s="23"/>
      <c r="O121" s="23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ht="38.25" x14ac:dyDescent="0.25">
      <c r="A122" s="25"/>
      <c r="B122" s="9" t="s">
        <v>11</v>
      </c>
      <c r="C122" s="11" t="s">
        <v>182</v>
      </c>
      <c r="D122" s="7">
        <v>1</v>
      </c>
      <c r="E122" s="9" t="s">
        <v>12</v>
      </c>
      <c r="F122" s="10">
        <f>K122*$K$1</f>
        <v>0</v>
      </c>
      <c r="G122" s="10">
        <f>L122*$L$1</f>
        <v>0</v>
      </c>
      <c r="H122" s="10">
        <f>ROUND(D122*F122, 0)</f>
        <v>0</v>
      </c>
      <c r="I122" s="10">
        <f>ROUND(D122*G122, 0)</f>
        <v>0</v>
      </c>
    </row>
    <row r="123" spans="1:29" x14ac:dyDescent="0.25">
      <c r="A123" s="25"/>
    </row>
    <row r="124" spans="1:29" ht="51" x14ac:dyDescent="0.25">
      <c r="A124" s="25"/>
      <c r="B124" s="9" t="s">
        <v>13</v>
      </c>
      <c r="C124" s="11" t="s">
        <v>183</v>
      </c>
      <c r="D124" s="7">
        <v>15</v>
      </c>
      <c r="E124" s="9" t="s">
        <v>14</v>
      </c>
      <c r="F124" s="10">
        <f>K124*$K$1</f>
        <v>0</v>
      </c>
      <c r="G124" s="10">
        <f>L124*$L$1</f>
        <v>0</v>
      </c>
      <c r="H124" s="10">
        <f>ROUND(D124*F124, 0)</f>
        <v>0</v>
      </c>
      <c r="I124" s="10">
        <f>ROUND(D124*G124, 0)</f>
        <v>0</v>
      </c>
    </row>
    <row r="125" spans="1:29" x14ac:dyDescent="0.25">
      <c r="A125" s="25"/>
    </row>
    <row r="126" spans="1:29" ht="25.5" x14ac:dyDescent="0.25">
      <c r="A126" s="25"/>
      <c r="B126" s="9" t="s">
        <v>16</v>
      </c>
      <c r="C126" s="9" t="s">
        <v>17</v>
      </c>
      <c r="D126" s="7">
        <v>1</v>
      </c>
      <c r="E126" s="9" t="s">
        <v>12</v>
      </c>
      <c r="F126" s="10">
        <f>K126*$K$1</f>
        <v>0</v>
      </c>
      <c r="G126" s="10">
        <f>L126*$L$1</f>
        <v>0</v>
      </c>
      <c r="H126" s="10">
        <f>ROUND(D126*F126, 0)</f>
        <v>0</v>
      </c>
      <c r="I126" s="10">
        <f>ROUND(D126*G126, 0)</f>
        <v>0</v>
      </c>
    </row>
    <row r="127" spans="1:29" x14ac:dyDescent="0.25">
      <c r="A127" s="25"/>
    </row>
    <row r="128" spans="1:29" x14ac:dyDescent="0.25">
      <c r="A128" s="25"/>
      <c r="B128" s="9" t="s">
        <v>18</v>
      </c>
      <c r="C128" s="9" t="s">
        <v>19</v>
      </c>
      <c r="D128" s="7">
        <v>1</v>
      </c>
      <c r="E128" s="9" t="s">
        <v>12</v>
      </c>
      <c r="F128" s="10">
        <f>K128*$K$1</f>
        <v>0</v>
      </c>
      <c r="G128" s="10">
        <f>L128*$L$1</f>
        <v>0</v>
      </c>
      <c r="H128" s="10">
        <f>ROUND(D128*F128, 0)</f>
        <v>0</v>
      </c>
      <c r="I128" s="10">
        <f>ROUND(D128*G128, 0)</f>
        <v>0</v>
      </c>
    </row>
    <row r="129" spans="1:13" x14ac:dyDescent="0.25">
      <c r="A129" s="25"/>
    </row>
    <row r="130" spans="1:13" ht="76.5" x14ac:dyDescent="0.25">
      <c r="A130" s="25"/>
      <c r="B130" s="9" t="s">
        <v>20</v>
      </c>
      <c r="C130" s="9" t="s">
        <v>21</v>
      </c>
      <c r="D130" s="7">
        <v>1</v>
      </c>
      <c r="E130" s="9" t="s">
        <v>12</v>
      </c>
      <c r="F130" s="10">
        <f>K130*$K$1</f>
        <v>0</v>
      </c>
      <c r="G130" s="10">
        <f>L130*$L$1</f>
        <v>0</v>
      </c>
      <c r="H130" s="10">
        <f>ROUND(D130*F130, 0)</f>
        <v>0</v>
      </c>
      <c r="I130" s="10">
        <f>ROUND(D130*G130, 0)</f>
        <v>0</v>
      </c>
    </row>
    <row r="131" spans="1:13" x14ac:dyDescent="0.25">
      <c r="A131" s="25"/>
    </row>
    <row r="132" spans="1:13" ht="38.25" x14ac:dyDescent="0.25">
      <c r="A132" s="25"/>
      <c r="B132" s="9" t="s">
        <v>22</v>
      </c>
      <c r="C132" s="9" t="s">
        <v>23</v>
      </c>
      <c r="D132" s="7">
        <v>1</v>
      </c>
      <c r="E132" s="9" t="s">
        <v>12</v>
      </c>
      <c r="F132" s="10">
        <f>K132*$K$1</f>
        <v>0</v>
      </c>
      <c r="G132" s="10">
        <f>L132*$L$1</f>
        <v>0</v>
      </c>
      <c r="H132" s="10">
        <f>ROUND(D132*F132, 0)</f>
        <v>0</v>
      </c>
      <c r="I132" s="10">
        <f>ROUND(D132*G132, 0)</f>
        <v>0</v>
      </c>
    </row>
    <row r="133" spans="1:13" x14ac:dyDescent="0.25">
      <c r="A133" s="25"/>
    </row>
    <row r="134" spans="1:13" ht="38.25" x14ac:dyDescent="0.25">
      <c r="A134" s="25"/>
      <c r="B134" s="9" t="s">
        <v>24</v>
      </c>
      <c r="C134" s="9" t="s">
        <v>168</v>
      </c>
      <c r="D134" s="7">
        <v>1</v>
      </c>
      <c r="E134" s="9" t="s">
        <v>12</v>
      </c>
      <c r="F134" s="10">
        <f>K134*$K$1</f>
        <v>0</v>
      </c>
      <c r="G134" s="10">
        <f>L134*$L$1</f>
        <v>0</v>
      </c>
      <c r="H134" s="10">
        <f>ROUND(D134*F134, 0)</f>
        <v>0</v>
      </c>
      <c r="I134" s="10">
        <f>ROUND(D134*G134, 0)</f>
        <v>0</v>
      </c>
    </row>
    <row r="135" spans="1:13" x14ac:dyDescent="0.25">
      <c r="A135" s="25"/>
    </row>
    <row r="136" spans="1:13" ht="25.5" x14ac:dyDescent="0.25">
      <c r="A136" s="25"/>
      <c r="B136" s="9" t="s">
        <v>25</v>
      </c>
      <c r="C136" s="9" t="s">
        <v>167</v>
      </c>
      <c r="D136" s="7">
        <v>1</v>
      </c>
      <c r="E136" s="9" t="s">
        <v>12</v>
      </c>
      <c r="F136" s="10">
        <f>K136*$K$1</f>
        <v>0</v>
      </c>
      <c r="G136" s="10">
        <f>L136*$L$1</f>
        <v>0</v>
      </c>
      <c r="H136" s="10">
        <f>ROUND(D136*F136, 0)</f>
        <v>0</v>
      </c>
      <c r="I136" s="10">
        <f>ROUND(D136*G136, 0)</f>
        <v>0</v>
      </c>
    </row>
    <row r="137" spans="1:13" x14ac:dyDescent="0.25">
      <c r="A137" s="25"/>
    </row>
    <row r="138" spans="1:13" ht="25.5" x14ac:dyDescent="0.25">
      <c r="A138" s="25"/>
      <c r="B138" s="9" t="s">
        <v>26</v>
      </c>
      <c r="C138" s="9" t="s">
        <v>174</v>
      </c>
      <c r="D138" s="7">
        <v>1</v>
      </c>
      <c r="E138" s="9" t="s">
        <v>12</v>
      </c>
      <c r="F138" s="10">
        <f>K138*$K$1</f>
        <v>0</v>
      </c>
      <c r="G138" s="10">
        <f>L138*$L$1</f>
        <v>0</v>
      </c>
      <c r="H138" s="10">
        <f>ROUND(D138*F138, 0)</f>
        <v>0</v>
      </c>
      <c r="I138" s="10">
        <f>ROUND(D138*G138, 0)</f>
        <v>0</v>
      </c>
    </row>
    <row r="139" spans="1:13" x14ac:dyDescent="0.25">
      <c r="A139" s="25"/>
    </row>
    <row r="140" spans="1:13" ht="38.25" x14ac:dyDescent="0.25">
      <c r="A140" s="25"/>
      <c r="B140" s="9" t="s">
        <v>27</v>
      </c>
      <c r="C140" s="9" t="s">
        <v>175</v>
      </c>
      <c r="D140" s="7">
        <v>1</v>
      </c>
      <c r="E140" s="9" t="s">
        <v>12</v>
      </c>
      <c r="F140" s="10">
        <f>K140*$K$1</f>
        <v>0</v>
      </c>
      <c r="G140" s="10">
        <f>L140*$L$1</f>
        <v>0</v>
      </c>
      <c r="H140" s="10">
        <f>ROUND(D140*F140, 0)</f>
        <v>0</v>
      </c>
      <c r="I140" s="10">
        <f>ROUND(D140*G140, 0)</f>
        <v>0</v>
      </c>
    </row>
    <row r="141" spans="1:13" x14ac:dyDescent="0.25">
      <c r="A141" s="25"/>
    </row>
    <row r="142" spans="1:13" ht="25.5" x14ac:dyDescent="0.25">
      <c r="A142" s="25"/>
      <c r="B142" s="9" t="s">
        <v>28</v>
      </c>
      <c r="C142" s="9" t="s">
        <v>166</v>
      </c>
      <c r="D142" s="7">
        <v>1</v>
      </c>
      <c r="E142" s="9" t="s">
        <v>12</v>
      </c>
      <c r="F142" s="10">
        <f>K142*$K$1</f>
        <v>0</v>
      </c>
      <c r="G142" s="10">
        <f>L142*$L$1</f>
        <v>0</v>
      </c>
      <c r="H142" s="10">
        <f>ROUND(D142*F142, 0)</f>
        <v>0</v>
      </c>
      <c r="I142" s="10">
        <f>ROUND(D142*G142, 0)</f>
        <v>0</v>
      </c>
    </row>
    <row r="143" spans="1:13" x14ac:dyDescent="0.25">
      <c r="A143" s="25"/>
    </row>
    <row r="144" spans="1:13" ht="25.5" x14ac:dyDescent="0.25">
      <c r="A144" s="25"/>
      <c r="B144" s="9" t="s">
        <v>29</v>
      </c>
      <c r="C144" s="9" t="s">
        <v>157</v>
      </c>
      <c r="D144" s="7">
        <v>1</v>
      </c>
      <c r="E144" s="9" t="s">
        <v>12</v>
      </c>
      <c r="F144" s="10">
        <f>K144*$K$1</f>
        <v>0</v>
      </c>
      <c r="G144" s="10">
        <f>L144*$L$1</f>
        <v>0</v>
      </c>
      <c r="H144" s="10">
        <f>ROUND(D144*F144, 0)</f>
        <v>0</v>
      </c>
      <c r="I144" s="10">
        <f>ROUND(D144*G144, 0)</f>
        <v>0</v>
      </c>
      <c r="K144" s="4"/>
      <c r="L144" s="4"/>
      <c r="M144" s="10"/>
    </row>
    <row r="145" spans="1:29" x14ac:dyDescent="0.25">
      <c r="A145" s="25"/>
    </row>
    <row r="146" spans="1:29" ht="25.5" x14ac:dyDescent="0.25">
      <c r="A146" s="25"/>
      <c r="B146" s="9" t="s">
        <v>30</v>
      </c>
      <c r="C146" s="9" t="s">
        <v>165</v>
      </c>
      <c r="D146" s="7">
        <v>1</v>
      </c>
      <c r="E146" s="9" t="s">
        <v>12</v>
      </c>
      <c r="F146" s="10">
        <f>K146*$K$1</f>
        <v>0</v>
      </c>
      <c r="G146" s="10">
        <f>L146*$L$1</f>
        <v>0</v>
      </c>
      <c r="H146" s="10">
        <f>ROUND(D146*F146, 0)</f>
        <v>0</v>
      </c>
      <c r="I146" s="10">
        <f>ROUND(D146*G146, 0)</f>
        <v>0</v>
      </c>
    </row>
    <row r="147" spans="1:29" x14ac:dyDescent="0.25">
      <c r="A147" s="25"/>
    </row>
    <row r="148" spans="1:29" x14ac:dyDescent="0.25">
      <c r="A148" s="25"/>
      <c r="B148" s="9" t="s">
        <v>31</v>
      </c>
      <c r="C148" s="9" t="s">
        <v>32</v>
      </c>
      <c r="D148" s="7">
        <v>1</v>
      </c>
      <c r="E148" s="9" t="s">
        <v>12</v>
      </c>
      <c r="F148" s="10">
        <f>K148*$K$1</f>
        <v>0</v>
      </c>
      <c r="G148" s="10">
        <f>L148*$L$1</f>
        <v>0</v>
      </c>
      <c r="H148" s="10">
        <f>ROUND(D148*F148, 0)</f>
        <v>0</v>
      </c>
      <c r="I148" s="10">
        <f>ROUND(D148*G148, 0)</f>
        <v>0</v>
      </c>
    </row>
    <row r="149" spans="1:29" x14ac:dyDescent="0.25">
      <c r="A149" s="25"/>
    </row>
    <row r="150" spans="1:29" x14ac:dyDescent="0.25">
      <c r="A150" s="25"/>
      <c r="B150" s="9" t="s">
        <v>33</v>
      </c>
      <c r="C150" s="9" t="s">
        <v>177</v>
      </c>
      <c r="D150" s="7">
        <v>1</v>
      </c>
      <c r="E150" s="9" t="s">
        <v>12</v>
      </c>
      <c r="F150" s="10">
        <f>K150*$K$1</f>
        <v>0</v>
      </c>
      <c r="G150" s="10">
        <f>L150*$L$1</f>
        <v>0</v>
      </c>
      <c r="H150" s="10">
        <f>ROUND(D150*F150, 0)</f>
        <v>0</v>
      </c>
      <c r="I150" s="10">
        <f>ROUND(D150*G150, 0)</f>
        <v>0</v>
      </c>
    </row>
    <row r="151" spans="1:29" x14ac:dyDescent="0.25">
      <c r="A151" s="25"/>
    </row>
    <row r="152" spans="1:29" x14ac:dyDescent="0.25">
      <c r="A152" s="25"/>
      <c r="B152" s="9" t="s">
        <v>34</v>
      </c>
      <c r="C152" s="9" t="s">
        <v>45</v>
      </c>
      <c r="D152" s="7">
        <v>1</v>
      </c>
      <c r="E152" s="9" t="s">
        <v>12</v>
      </c>
      <c r="F152" s="10">
        <f>K152*$K$1</f>
        <v>0</v>
      </c>
      <c r="G152" s="10">
        <f>L152*$L$1</f>
        <v>0</v>
      </c>
      <c r="H152" s="10">
        <f>ROUND(D152*F152, 0)</f>
        <v>0</v>
      </c>
      <c r="I152" s="10">
        <f>ROUND(D152*G152, 0)</f>
        <v>0</v>
      </c>
    </row>
    <row r="153" spans="1:29" x14ac:dyDescent="0.25">
      <c r="A153" s="25"/>
    </row>
    <row r="154" spans="1:29" x14ac:dyDescent="0.25">
      <c r="A154" s="25"/>
      <c r="B154" s="9" t="s">
        <v>55</v>
      </c>
      <c r="C154" s="11" t="s">
        <v>176</v>
      </c>
      <c r="D154" s="12">
        <v>12</v>
      </c>
      <c r="E154" s="11" t="s">
        <v>15</v>
      </c>
      <c r="F154" s="10">
        <f>K154*$K$1</f>
        <v>0</v>
      </c>
      <c r="G154" s="10">
        <f>L154*$L$1</f>
        <v>0</v>
      </c>
      <c r="H154" s="10">
        <f>ROUND(D154*F154, 0)</f>
        <v>0</v>
      </c>
      <c r="I154" s="10">
        <f>ROUND(D154*G154, 0)</f>
        <v>0</v>
      </c>
      <c r="J154" s="29"/>
      <c r="M154" s="10"/>
      <c r="N154" s="9"/>
      <c r="O154" s="12"/>
      <c r="P154" s="11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</row>
    <row r="155" spans="1:29" x14ac:dyDescent="0.25">
      <c r="A155" s="25"/>
      <c r="C155" s="11"/>
      <c r="D155" s="12"/>
      <c r="E155" s="11"/>
      <c r="J155" s="29"/>
      <c r="M155" s="10"/>
      <c r="N155" s="9"/>
      <c r="O155" s="12"/>
      <c r="P155" s="11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</row>
    <row r="156" spans="1:29" x14ac:dyDescent="0.25">
      <c r="A156" s="25"/>
      <c r="B156" s="9" t="s">
        <v>56</v>
      </c>
      <c r="C156" s="11" t="s">
        <v>48</v>
      </c>
      <c r="D156" s="12">
        <v>2</v>
      </c>
      <c r="E156" s="11" t="s">
        <v>15</v>
      </c>
      <c r="F156" s="10">
        <f>K156*$K$1</f>
        <v>0</v>
      </c>
      <c r="G156" s="10">
        <f>L156*$L$1</f>
        <v>0</v>
      </c>
      <c r="H156" s="10">
        <f>ROUND(D156*F156, 0)</f>
        <v>0</v>
      </c>
      <c r="I156" s="10">
        <f>ROUND(D156*G156, 0)</f>
        <v>0</v>
      </c>
      <c r="J156" s="29"/>
      <c r="M156" s="10"/>
      <c r="N156" s="9"/>
      <c r="O156" s="12"/>
      <c r="P156" s="11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</row>
    <row r="157" spans="1:29" x14ac:dyDescent="0.25">
      <c r="A157" s="25"/>
      <c r="C157" s="11"/>
      <c r="D157" s="8"/>
    </row>
    <row r="158" spans="1:29" ht="51" x14ac:dyDescent="0.25">
      <c r="A158" s="25"/>
      <c r="B158" s="6" t="s">
        <v>153</v>
      </c>
      <c r="C158" s="6" t="s">
        <v>158</v>
      </c>
      <c r="D158" s="3">
        <v>1</v>
      </c>
      <c r="E158" s="2" t="s">
        <v>12</v>
      </c>
      <c r="F158" s="10">
        <f>K158*$K$1</f>
        <v>0</v>
      </c>
      <c r="G158" s="10">
        <f>L158*$L$1</f>
        <v>0</v>
      </c>
      <c r="H158" s="10">
        <f>ROUND(D158*F158, 0)</f>
        <v>0</v>
      </c>
      <c r="I158" s="10">
        <f>ROUND(D158*G158, 0)</f>
        <v>0</v>
      </c>
      <c r="K158" s="4"/>
      <c r="L158" s="4"/>
    </row>
    <row r="159" spans="1:29" x14ac:dyDescent="0.25">
      <c r="A159" s="1"/>
      <c r="B159" s="2"/>
      <c r="C159" s="2"/>
      <c r="D159" s="3"/>
      <c r="E159" s="2"/>
      <c r="F159" s="4"/>
      <c r="G159" s="4"/>
      <c r="H159" s="4"/>
      <c r="I159" s="4"/>
      <c r="K159" s="4"/>
      <c r="L159" s="4"/>
    </row>
    <row r="160" spans="1:29" ht="63.75" x14ac:dyDescent="0.25">
      <c r="A160" s="1"/>
      <c r="B160" s="6" t="s">
        <v>154</v>
      </c>
      <c r="C160" s="6" t="s">
        <v>159</v>
      </c>
      <c r="D160" s="3">
        <v>1</v>
      </c>
      <c r="E160" s="2" t="s">
        <v>12</v>
      </c>
      <c r="F160" s="10">
        <f>K160*$K$1</f>
        <v>0</v>
      </c>
      <c r="G160" s="10">
        <f>L160*$L$1</f>
        <v>0</v>
      </c>
      <c r="H160" s="10">
        <f>ROUND(D160*F160, 0)</f>
        <v>0</v>
      </c>
      <c r="I160" s="10">
        <f>ROUND(D160*G160, 0)</f>
        <v>0</v>
      </c>
      <c r="K160" s="4"/>
      <c r="L160" s="4"/>
    </row>
    <row r="161" spans="1:29" x14ac:dyDescent="0.25">
      <c r="A161" s="1"/>
      <c r="B161" s="6"/>
      <c r="C161" s="6"/>
      <c r="D161" s="3"/>
      <c r="E161" s="2"/>
      <c r="K161" s="4"/>
      <c r="L161" s="4"/>
    </row>
    <row r="162" spans="1:29" ht="63.75" x14ac:dyDescent="0.25">
      <c r="A162" s="1"/>
      <c r="B162" s="30" t="s">
        <v>50</v>
      </c>
      <c r="C162" s="11" t="s">
        <v>54</v>
      </c>
      <c r="D162" s="8">
        <v>15</v>
      </c>
      <c r="E162" s="9" t="s">
        <v>15</v>
      </c>
      <c r="F162" s="10">
        <f>K162*$K$1</f>
        <v>0</v>
      </c>
      <c r="G162" s="10">
        <f>L162*$L$1</f>
        <v>0</v>
      </c>
      <c r="H162" s="10">
        <f>ROUND(D162*F162, 0)</f>
        <v>0</v>
      </c>
      <c r="I162" s="10">
        <f>ROUND(D162*G162, 0)</f>
        <v>0</v>
      </c>
    </row>
    <row r="163" spans="1:29" x14ac:dyDescent="0.25">
      <c r="A163" s="25"/>
      <c r="B163" s="30"/>
      <c r="C163" s="11"/>
      <c r="D163" s="8"/>
    </row>
    <row r="164" spans="1:29" ht="63.75" x14ac:dyDescent="0.25">
      <c r="A164" s="25"/>
      <c r="B164" s="30" t="s">
        <v>51</v>
      </c>
      <c r="C164" s="11" t="s">
        <v>53</v>
      </c>
      <c r="D164" s="7">
        <v>15</v>
      </c>
      <c r="E164" s="9" t="s">
        <v>15</v>
      </c>
      <c r="F164" s="10">
        <f>K164*$K$1</f>
        <v>0</v>
      </c>
      <c r="G164" s="10">
        <f>L164*$L$1</f>
        <v>0</v>
      </c>
      <c r="H164" s="10">
        <f>ROUND(D164*F164, 0)</f>
        <v>0</v>
      </c>
      <c r="I164" s="10">
        <f>ROUND(D164*G164, 0)</f>
        <v>0</v>
      </c>
      <c r="M164" s="10"/>
      <c r="N164" s="9"/>
      <c r="O164" s="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</row>
    <row r="165" spans="1:29" x14ac:dyDescent="0.25">
      <c r="A165" s="25"/>
      <c r="B165" s="30"/>
      <c r="C165" s="11"/>
      <c r="D165" s="8"/>
    </row>
    <row r="166" spans="1:29" ht="51" x14ac:dyDescent="0.25">
      <c r="A166" s="25"/>
      <c r="B166" s="30" t="s">
        <v>52</v>
      </c>
      <c r="C166" s="11" t="s">
        <v>164</v>
      </c>
      <c r="D166" s="7">
        <v>20</v>
      </c>
      <c r="E166" s="9" t="s">
        <v>15</v>
      </c>
      <c r="F166" s="10">
        <f>K166*$K$1</f>
        <v>0</v>
      </c>
      <c r="G166" s="10">
        <f>L166*$L$1</f>
        <v>0</v>
      </c>
      <c r="H166" s="10">
        <f>ROUND(D166*F166, 0)</f>
        <v>0</v>
      </c>
      <c r="I166" s="10">
        <f>ROUND(D166*G166, 0)</f>
        <v>0</v>
      </c>
    </row>
    <row r="167" spans="1:29" x14ac:dyDescent="0.25">
      <c r="A167" s="25"/>
      <c r="B167" s="30"/>
      <c r="C167" s="11"/>
    </row>
    <row r="168" spans="1:29" x14ac:dyDescent="0.25">
      <c r="A168" s="25"/>
      <c r="B168" s="56" t="s">
        <v>83</v>
      </c>
      <c r="C168" s="11" t="s">
        <v>155</v>
      </c>
      <c r="D168" s="8">
        <v>10</v>
      </c>
      <c r="E168" s="9" t="s">
        <v>15</v>
      </c>
      <c r="F168" s="10">
        <f>K168*$K$1</f>
        <v>0</v>
      </c>
      <c r="G168" s="10">
        <f>L168*$L$1</f>
        <v>0</v>
      </c>
      <c r="H168" s="10">
        <f>ROUND(D168*F168, 0)</f>
        <v>0</v>
      </c>
      <c r="I168" s="10">
        <f>ROUND(D168*G168, 0)</f>
        <v>0</v>
      </c>
      <c r="K168" s="4"/>
      <c r="L168" s="4"/>
    </row>
    <row r="169" spans="1:29" x14ac:dyDescent="0.25">
      <c r="A169" s="25"/>
    </row>
    <row r="170" spans="1:29" s="24" customFormat="1" x14ac:dyDescent="0.25">
      <c r="A170" s="72"/>
      <c r="B170" s="19"/>
      <c r="C170" s="19" t="s">
        <v>35</v>
      </c>
      <c r="D170" s="20"/>
      <c r="E170" s="19"/>
      <c r="F170" s="21"/>
      <c r="G170" s="21"/>
      <c r="H170" s="21">
        <f>ROUND(SUM(H3:H169),0)</f>
        <v>0</v>
      </c>
      <c r="I170" s="21">
        <f>ROUND(SUM(I3:I169),0)</f>
        <v>0</v>
      </c>
      <c r="K170" s="21"/>
      <c r="L170" s="21"/>
      <c r="N170" s="23"/>
      <c r="O170" s="23"/>
    </row>
    <row r="171" spans="1:29" s="32" customFormat="1" ht="15.75" x14ac:dyDescent="0.25">
      <c r="A171" s="25"/>
      <c r="C171" s="33" t="s">
        <v>59</v>
      </c>
      <c r="D171" s="34"/>
      <c r="F171" s="35"/>
      <c r="G171" s="35"/>
      <c r="H171" s="35"/>
      <c r="I171" s="36">
        <f>H170+I170</f>
        <v>0</v>
      </c>
      <c r="K171" s="35"/>
      <c r="L171" s="35"/>
      <c r="N171" s="37"/>
      <c r="O171" s="76"/>
      <c r="P171" s="77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</row>
    <row r="172" spans="1:29" ht="15.75" x14ac:dyDescent="0.25">
      <c r="A172" s="31"/>
      <c r="C172" s="33" t="s">
        <v>62</v>
      </c>
      <c r="I172" s="36">
        <f>I171*0.27</f>
        <v>0</v>
      </c>
    </row>
    <row r="173" spans="1:29" ht="15.75" x14ac:dyDescent="0.25">
      <c r="C173" s="33" t="s">
        <v>63</v>
      </c>
      <c r="I173" s="36">
        <f>I171+I172</f>
        <v>0</v>
      </c>
    </row>
    <row r="177" spans="1:9" x14ac:dyDescent="0.25">
      <c r="B177" s="6"/>
      <c r="C177" s="6"/>
      <c r="D177" s="3"/>
      <c r="E177" s="2"/>
      <c r="F177" s="4"/>
      <c r="G177" s="4"/>
      <c r="H177" s="4"/>
      <c r="I177" s="4"/>
    </row>
    <row r="178" spans="1:9" x14ac:dyDescent="0.25">
      <c r="A178" s="1"/>
      <c r="B178" s="2"/>
      <c r="C178" s="6"/>
      <c r="D178" s="3"/>
      <c r="E178" s="2"/>
      <c r="F178" s="4"/>
      <c r="G178" s="4"/>
      <c r="H178" s="4"/>
      <c r="I178" s="4"/>
    </row>
    <row r="179" spans="1:9" x14ac:dyDescent="0.25">
      <c r="A179" s="1"/>
      <c r="B179" s="2"/>
      <c r="C179" s="2"/>
      <c r="D179" s="3"/>
      <c r="E179" s="2"/>
      <c r="F179" s="4"/>
      <c r="G179" s="4"/>
      <c r="H179" s="4"/>
      <c r="I179" s="4"/>
    </row>
    <row r="180" spans="1:9" x14ac:dyDescent="0.25">
      <c r="A180" s="1"/>
      <c r="B180" s="6"/>
      <c r="C180" s="6"/>
      <c r="D180" s="3"/>
      <c r="E180" s="2"/>
      <c r="F180" s="4"/>
      <c r="G180" s="4"/>
      <c r="H180" s="4"/>
      <c r="I180" s="4"/>
    </row>
    <row r="181" spans="1:9" x14ac:dyDescent="0.25">
      <c r="A181" s="1"/>
      <c r="B181" s="2"/>
      <c r="C181" s="6"/>
      <c r="D181" s="3"/>
      <c r="E181" s="2"/>
      <c r="F181" s="4"/>
      <c r="G181" s="4"/>
      <c r="H181" s="4"/>
      <c r="I181" s="4"/>
    </row>
    <row r="182" spans="1:9" x14ac:dyDescent="0.25">
      <c r="A182" s="1"/>
      <c r="B182" s="2"/>
      <c r="C182" s="2"/>
      <c r="D182" s="3"/>
      <c r="E182" s="2"/>
      <c r="F182" s="4"/>
      <c r="G182" s="4"/>
      <c r="H182" s="4"/>
      <c r="I182" s="4"/>
    </row>
    <row r="183" spans="1:9" x14ac:dyDescent="0.25">
      <c r="A183" s="1"/>
      <c r="B183" s="6"/>
      <c r="C183" s="6"/>
      <c r="D183" s="3"/>
      <c r="E183" s="2"/>
      <c r="F183" s="4"/>
      <c r="G183" s="4"/>
      <c r="H183" s="4"/>
      <c r="I183" s="4"/>
    </row>
    <row r="184" spans="1:9" x14ac:dyDescent="0.25">
      <c r="A184" s="1"/>
      <c r="B184" s="2"/>
      <c r="C184" s="6"/>
      <c r="D184" s="3"/>
      <c r="E184" s="2"/>
      <c r="F184" s="4"/>
      <c r="G184" s="4"/>
      <c r="H184" s="4"/>
      <c r="I184" s="4"/>
    </row>
    <row r="185" spans="1:9" x14ac:dyDescent="0.25">
      <c r="A185" s="1"/>
      <c r="B185" s="2"/>
      <c r="C185" s="2"/>
      <c r="D185" s="3"/>
      <c r="E185" s="2"/>
      <c r="F185" s="4"/>
      <c r="G185" s="4"/>
      <c r="H185" s="4"/>
      <c r="I185" s="4"/>
    </row>
    <row r="186" spans="1:9" x14ac:dyDescent="0.25">
      <c r="A186" s="1"/>
      <c r="B186" s="6"/>
      <c r="C186" s="6"/>
      <c r="D186" s="3"/>
      <c r="E186" s="2"/>
      <c r="F186" s="4"/>
      <c r="G186" s="4"/>
      <c r="H186" s="4"/>
      <c r="I186" s="4"/>
    </row>
    <row r="187" spans="1:9" x14ac:dyDescent="0.25">
      <c r="A187" s="1"/>
      <c r="B187" s="2"/>
      <c r="C187" s="2"/>
      <c r="D187" s="3"/>
      <c r="E187" s="2"/>
      <c r="F187" s="4"/>
      <c r="G187" s="4"/>
      <c r="H187" s="4"/>
      <c r="I187" s="4"/>
    </row>
    <row r="188" spans="1:9" x14ac:dyDescent="0.25">
      <c r="A188" s="1"/>
      <c r="B188" s="6"/>
      <c r="C188" s="6"/>
      <c r="D188" s="3"/>
      <c r="E188" s="2"/>
      <c r="F188" s="4"/>
      <c r="G188" s="4"/>
      <c r="H188" s="4"/>
      <c r="I188" s="4"/>
    </row>
    <row r="189" spans="1:9" x14ac:dyDescent="0.25">
      <c r="A189" s="1"/>
      <c r="B189" s="2"/>
      <c r="C189" s="2"/>
      <c r="D189" s="3"/>
      <c r="E189" s="2"/>
      <c r="F189" s="4"/>
      <c r="G189" s="4"/>
      <c r="H189" s="4"/>
      <c r="I189" s="4"/>
    </row>
    <row r="190" spans="1:9" x14ac:dyDescent="0.25">
      <c r="A190" s="1"/>
      <c r="B190" s="6"/>
      <c r="C190" s="6"/>
      <c r="D190" s="3"/>
      <c r="E190" s="2"/>
      <c r="F190" s="4"/>
      <c r="G190" s="4"/>
      <c r="H190" s="4"/>
      <c r="I190" s="4"/>
    </row>
    <row r="191" spans="1:9" x14ac:dyDescent="0.25">
      <c r="A191" s="1"/>
      <c r="B191" s="2"/>
      <c r="C191" s="6"/>
      <c r="D191" s="3"/>
      <c r="E191" s="2"/>
      <c r="F191" s="4"/>
      <c r="G191" s="4"/>
      <c r="H191" s="4"/>
      <c r="I191" s="4"/>
    </row>
    <row r="192" spans="1:9" x14ac:dyDescent="0.25">
      <c r="A192" s="1"/>
      <c r="B192" s="2"/>
      <c r="C192" s="2"/>
      <c r="D192" s="3"/>
      <c r="E192" s="2"/>
      <c r="F192" s="4"/>
      <c r="G192" s="4"/>
      <c r="H192" s="4"/>
      <c r="I192" s="4"/>
    </row>
    <row r="193" spans="1:9" x14ac:dyDescent="0.25">
      <c r="A193" s="1"/>
      <c r="B193" s="6"/>
      <c r="C193" s="6"/>
      <c r="D193" s="3"/>
      <c r="E193" s="2"/>
      <c r="F193" s="4"/>
      <c r="G193" s="4"/>
      <c r="H193" s="4"/>
      <c r="I193" s="4"/>
    </row>
    <row r="194" spans="1:9" x14ac:dyDescent="0.25">
      <c r="A194" s="1"/>
      <c r="B194" s="2"/>
      <c r="C194" s="6"/>
      <c r="D194" s="3"/>
      <c r="E194" s="2"/>
      <c r="F194" s="4"/>
      <c r="G194" s="4"/>
      <c r="H194" s="4"/>
      <c r="I194" s="4"/>
    </row>
    <row r="195" spans="1:9" x14ac:dyDescent="0.25">
      <c r="A195" s="1"/>
      <c r="B195" s="2"/>
      <c r="C195" s="2"/>
      <c r="D195" s="3"/>
      <c r="E195" s="2"/>
      <c r="F195" s="4"/>
      <c r="G195" s="4"/>
      <c r="H195" s="4"/>
      <c r="I195" s="4"/>
    </row>
    <row r="196" spans="1:9" x14ac:dyDescent="0.25">
      <c r="A196" s="1"/>
      <c r="B196" s="6"/>
      <c r="C196" s="6"/>
      <c r="D196" s="3"/>
      <c r="E196" s="2"/>
      <c r="F196" s="4"/>
      <c r="G196" s="4"/>
      <c r="H196" s="4"/>
      <c r="I196" s="4"/>
    </row>
    <row r="197" spans="1:9" x14ac:dyDescent="0.25">
      <c r="A197" s="1"/>
      <c r="B197" s="2"/>
      <c r="C197" s="6"/>
      <c r="D197" s="3"/>
      <c r="E197" s="2"/>
      <c r="F197" s="4"/>
      <c r="G197" s="4"/>
      <c r="H197" s="4"/>
      <c r="I197" s="4"/>
    </row>
    <row r="198" spans="1:9" x14ac:dyDescent="0.25">
      <c r="A198" s="1"/>
      <c r="B198" s="2"/>
      <c r="C198" s="2"/>
      <c r="D198" s="3"/>
      <c r="E198" s="2"/>
      <c r="F198" s="4"/>
      <c r="G198" s="4"/>
      <c r="H198" s="4"/>
      <c r="I198" s="4"/>
    </row>
    <row r="199" spans="1:9" x14ac:dyDescent="0.25">
      <c r="A199" s="1"/>
      <c r="B199" s="6"/>
      <c r="C199" s="6"/>
      <c r="D199" s="3"/>
      <c r="E199" s="2"/>
      <c r="F199" s="4"/>
      <c r="G199" s="4"/>
      <c r="H199" s="4"/>
      <c r="I199" s="4"/>
    </row>
    <row r="200" spans="1:9" x14ac:dyDescent="0.25">
      <c r="A200" s="1"/>
      <c r="B200" s="2"/>
      <c r="C200" s="6"/>
      <c r="D200" s="3"/>
      <c r="E200" s="2"/>
      <c r="F200" s="4"/>
      <c r="G200" s="4"/>
      <c r="H200" s="4"/>
      <c r="I200" s="4"/>
    </row>
    <row r="201" spans="1:9" x14ac:dyDescent="0.25">
      <c r="A201" s="1"/>
      <c r="B201" s="2"/>
      <c r="C201" s="2"/>
      <c r="D201" s="3"/>
      <c r="E201" s="2"/>
      <c r="F201" s="4"/>
      <c r="G201" s="4"/>
      <c r="H201" s="4"/>
      <c r="I201" s="4"/>
    </row>
    <row r="202" spans="1:9" x14ac:dyDescent="0.25">
      <c r="A202" s="1"/>
      <c r="B202" s="6"/>
      <c r="C202" s="6"/>
      <c r="D202" s="3"/>
      <c r="E202" s="2"/>
      <c r="F202" s="4"/>
      <c r="G202" s="4"/>
      <c r="H202" s="4"/>
      <c r="I202" s="4"/>
    </row>
    <row r="203" spans="1:9" x14ac:dyDescent="0.25">
      <c r="A203" s="1"/>
      <c r="B203" s="2"/>
      <c r="C203" s="6"/>
      <c r="D203" s="3"/>
      <c r="E203" s="2"/>
      <c r="F203" s="4"/>
      <c r="G203" s="4"/>
      <c r="H203" s="4"/>
      <c r="I203" s="4"/>
    </row>
    <row r="204" spans="1:9" x14ac:dyDescent="0.25">
      <c r="A204" s="1"/>
      <c r="B204" s="2"/>
      <c r="C204" s="2"/>
      <c r="D204" s="3"/>
      <c r="E204" s="2"/>
      <c r="F204" s="4"/>
      <c r="G204" s="4"/>
      <c r="H204" s="4"/>
      <c r="I204" s="4"/>
    </row>
    <row r="205" spans="1:9" x14ac:dyDescent="0.25">
      <c r="A205" s="1"/>
      <c r="B205" s="6"/>
      <c r="C205" s="6"/>
      <c r="D205" s="3"/>
      <c r="E205" s="2"/>
      <c r="F205" s="4"/>
      <c r="G205" s="4"/>
      <c r="H205" s="4"/>
      <c r="I205" s="4"/>
    </row>
    <row r="206" spans="1:9" x14ac:dyDescent="0.25">
      <c r="A206" s="1"/>
      <c r="B206" s="2"/>
      <c r="C206" s="6"/>
      <c r="D206" s="3"/>
      <c r="E206" s="2"/>
      <c r="F206" s="4"/>
      <c r="G206" s="4"/>
      <c r="H206" s="4"/>
      <c r="I206" s="4"/>
    </row>
    <row r="207" spans="1:9" x14ac:dyDescent="0.25">
      <c r="A207" s="1"/>
      <c r="B207" s="2"/>
      <c r="C207" s="2"/>
      <c r="D207" s="3"/>
      <c r="E207" s="2"/>
      <c r="F207" s="4"/>
      <c r="G207" s="4"/>
      <c r="H207" s="4"/>
      <c r="I207" s="4"/>
    </row>
    <row r="208" spans="1:9" x14ac:dyDescent="0.25">
      <c r="A208" s="1"/>
      <c r="B208" s="6"/>
      <c r="C208" s="6"/>
      <c r="D208" s="3"/>
      <c r="E208" s="2"/>
      <c r="F208" s="4"/>
      <c r="G208" s="4"/>
      <c r="H208" s="4"/>
      <c r="I208" s="4"/>
    </row>
    <row r="209" spans="1:9" x14ac:dyDescent="0.25">
      <c r="A209" s="1"/>
      <c r="B209" s="2"/>
      <c r="C209" s="6"/>
      <c r="D209" s="3"/>
      <c r="E209" s="2"/>
      <c r="F209" s="4"/>
      <c r="G209" s="4"/>
      <c r="H209" s="4"/>
      <c r="I209" s="4"/>
    </row>
    <row r="210" spans="1:9" x14ac:dyDescent="0.25">
      <c r="A210" s="1"/>
      <c r="B210" s="2"/>
      <c r="C210" s="2"/>
      <c r="D210" s="3"/>
      <c r="E210" s="2"/>
      <c r="F210" s="4"/>
      <c r="G210" s="4"/>
      <c r="H210" s="4"/>
      <c r="I210" s="4"/>
    </row>
    <row r="211" spans="1:9" x14ac:dyDescent="0.25">
      <c r="A211" s="1"/>
      <c r="B211" s="6"/>
      <c r="C211" s="6"/>
      <c r="D211" s="3"/>
      <c r="E211" s="2"/>
      <c r="F211" s="4"/>
      <c r="G211" s="4"/>
      <c r="H211" s="4"/>
      <c r="I211" s="4"/>
    </row>
    <row r="212" spans="1:9" x14ac:dyDescent="0.25">
      <c r="A212" s="1"/>
      <c r="B212" s="2"/>
      <c r="C212" s="6"/>
      <c r="D212" s="3"/>
      <c r="E212" s="2"/>
      <c r="F212" s="4"/>
      <c r="G212" s="4"/>
      <c r="H212" s="4"/>
      <c r="I212" s="4"/>
    </row>
    <row r="213" spans="1:9" x14ac:dyDescent="0.25">
      <c r="A213" s="1"/>
      <c r="B213" s="2"/>
      <c r="C213" s="2"/>
      <c r="D213" s="3"/>
      <c r="E213" s="2"/>
      <c r="F213" s="4"/>
      <c r="G213" s="4"/>
      <c r="H213" s="4"/>
      <c r="I213" s="4"/>
    </row>
    <row r="214" spans="1:9" x14ac:dyDescent="0.25">
      <c r="A214" s="1"/>
      <c r="B214" s="6"/>
      <c r="C214" s="6"/>
      <c r="D214" s="3"/>
      <c r="E214" s="2"/>
      <c r="F214" s="4"/>
      <c r="G214" s="4"/>
      <c r="H214" s="4"/>
      <c r="I214" s="4"/>
    </row>
    <row r="215" spans="1:9" x14ac:dyDescent="0.25">
      <c r="A215" s="1"/>
      <c r="B215" s="2"/>
      <c r="C215" s="6"/>
      <c r="D215" s="3"/>
      <c r="E215" s="2"/>
      <c r="F215" s="4"/>
      <c r="G215" s="4"/>
      <c r="H215" s="4"/>
      <c r="I215" s="4"/>
    </row>
    <row r="216" spans="1:9" x14ac:dyDescent="0.25">
      <c r="A216" s="1"/>
      <c r="B216" s="2"/>
      <c r="C216" s="2"/>
      <c r="D216" s="3"/>
      <c r="E216" s="2"/>
      <c r="F216" s="4"/>
      <c r="G216" s="4"/>
      <c r="H216" s="4"/>
      <c r="I216" s="4"/>
    </row>
    <row r="217" spans="1:9" x14ac:dyDescent="0.25">
      <c r="A217" s="1"/>
      <c r="B217" s="6"/>
      <c r="C217" s="6"/>
      <c r="D217" s="3"/>
      <c r="E217" s="2"/>
      <c r="F217" s="4"/>
      <c r="G217" s="4"/>
      <c r="H217" s="4"/>
      <c r="I217" s="4"/>
    </row>
    <row r="218" spans="1:9" x14ac:dyDescent="0.25">
      <c r="A218" s="1"/>
      <c r="B218" s="2"/>
      <c r="C218" s="6"/>
      <c r="D218" s="3"/>
      <c r="E218" s="2"/>
      <c r="F218" s="4"/>
      <c r="G218" s="4"/>
      <c r="H218" s="4"/>
      <c r="I218" s="4"/>
    </row>
    <row r="219" spans="1:9" x14ac:dyDescent="0.25">
      <c r="A219" s="1"/>
      <c r="B219" s="2"/>
      <c r="C219" s="2"/>
      <c r="D219" s="3"/>
      <c r="E219" s="2"/>
      <c r="F219" s="4"/>
      <c r="G219" s="4"/>
      <c r="H219" s="4"/>
      <c r="I219" s="4"/>
    </row>
    <row r="220" spans="1:9" x14ac:dyDescent="0.25">
      <c r="A220" s="1"/>
      <c r="B220" s="6"/>
      <c r="C220" s="6"/>
      <c r="D220" s="3"/>
      <c r="E220" s="2"/>
      <c r="F220" s="4"/>
      <c r="G220" s="4"/>
      <c r="H220" s="4"/>
      <c r="I220" s="4"/>
    </row>
    <row r="221" spans="1:9" x14ac:dyDescent="0.25">
      <c r="A221" s="1"/>
      <c r="B221" s="2"/>
      <c r="C221" s="6"/>
      <c r="D221" s="3"/>
      <c r="E221" s="2"/>
      <c r="F221" s="4"/>
      <c r="G221" s="4"/>
      <c r="H221" s="4"/>
      <c r="I221" s="4"/>
    </row>
    <row r="222" spans="1:9" x14ac:dyDescent="0.25">
      <c r="A222" s="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Főösszesítő</vt:lpstr>
      <vt:lpstr>Ffi-Női-Mozg.Wc+Előtér+Foyer </vt:lpstr>
      <vt:lpstr>'Ffi-Női-Mozg.Wc+Előtér+Foyer '!Nyomtatási_terület</vt:lpstr>
      <vt:lpstr>Főösszesítő!Nyomtatási_terület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Windows-felhasználó;HGO-LAB</dc:creator>
  <cp:lastModifiedBy>Windows-felhasználó</cp:lastModifiedBy>
  <cp:lastPrinted>2017-11-03T10:32:03Z</cp:lastPrinted>
  <dcterms:created xsi:type="dcterms:W3CDTF">2017-10-30T11:18:29Z</dcterms:created>
  <dcterms:modified xsi:type="dcterms:W3CDTF">2017-11-22T08:38:44Z</dcterms:modified>
</cp:coreProperties>
</file>